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2do trimestre 2022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4" i="62"/>
  <c r="D103" i="62" s="1"/>
  <c r="D102" i="62" s="1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C103" i="62" l="1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<sst xmlns="http://schemas.openxmlformats.org/spreadsheetml/2006/main" count="929" uniqueCount="653">
  <si>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</si>
  <si>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</si>
  <si>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</si>
  <si>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</si>
  <si>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</si>
  <si>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</si>
  <si>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</si>
  <si>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</si>
  <si>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</si>
  <si>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</si>
  <si>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</si>
  <si>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</si>
  <si>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</si>
  <si>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</si>
  <si>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</si>
  <si>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</si>
  <si>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</si>
  <si>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</si>
  <si>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</si>
  <si>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</si>
  <si>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</si>
  <si>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</si>
  <si>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</si>
  <si>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</si>
  <si>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</si>
  <si>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</si>
  <si>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</si>
  <si>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</si>
  <si>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</si>
  <si>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</si>
  <si>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</si>
  <si>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</si>
  <si>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</si>
  <si>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</si>
  <si>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</si>
  <si>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</si>
  <si>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</si>
  <si>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</si>
  <si>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</si>
  <si>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</si>
  <si>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</si>
  <si>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</si>
  <si>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</si>
  <si>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</si>
  <si>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</si>
  <si>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</si>
  <si>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</si>
  <si>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</si>
  <si>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</si>
  <si>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</si>
  <si>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</si>
  <si>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</si>
  <si>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</si>
  <si>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</si>
  <si>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</si>
  <si>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</si>
  <si>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</si>
  <si>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</si>
  <si>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</si>
  <si>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</si>
  <si>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</si>
  <si>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</si>
  <si>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</si>
  <si>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</si>
  <si>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</si>
  <si>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</si>
  <si>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</si>
  <si>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</si>
  <si>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</si>
  <si>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</si>
  <si>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</si>
  <si>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</si>
  <si>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</si>
  <si>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</si>
  <si>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</si>
  <si>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</si>
  <si>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</si>
  <si>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</si>
  <si>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</si>
  <si>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</si>
  <si>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</si>
  <si>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</si>
  <si>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</si>
  <si>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</si>
  <si>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</si>
  <si>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</si>
  <si>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</si>
  <si>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</si>
  <si>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</si>
  <si>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</si>
  <si>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</si>
  <si>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</si>
  <si>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</si>
  <si>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</si>
  <si>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</si>
  <si>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</si>
  <si>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</si>
  <si>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</si>
  <si>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</si>
  <si>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</si>
  <si>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</si>
  <si>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</si>
  <si>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</si>
  <si>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</si>
  <si>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</si>
  <si>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</si>
  <si>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</si>
  <si>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</si>
  <si>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</si>
  <si>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</si>
  <si>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</si>
  <si>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</si>
  <si>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</si>
  <si>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</si>
  <si>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</si>
  <si>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</si>
  <si>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</si>
  <si>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</si>
  <si>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</si>
  <si>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</si>
  <si>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</si>
  <si>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</si>
  <si>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</si>
  <si>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</si>
  <si>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</si>
  <si>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</si>
  <si>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</si>
  <si>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</si>
  <si>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</si>
  <si>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</si>
  <si>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</si>
  <si>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</si>
  <si>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</si>
  <si>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</si>
  <si>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</si>
  <si>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</si>
  <si>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</si>
  <si>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</si>
  <si>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</si>
  <si>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</si>
  <si>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</si>
  <si>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</si>
  <si>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</si>
  <si>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</si>
  <si>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</si>
  <si>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</si>
  <si>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</si>
  <si>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</si>
  <si>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</si>
  <si>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</si>
  <si>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</si>
  <si>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</si>
  <si>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</si>
  <si>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</si>
  <si>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</si>
  <si>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</si>
  <si>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</si>
  <si>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</si>
  <si>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</si>
  <si>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</si>
  <si>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</si>
  <si>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</si>
  <si>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</si>
  <si>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</si>
  <si>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</si>
  <si>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</si>
  <si>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</si>
  <si>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</si>
  <si>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</si>
  <si>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</si>
  <si>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</si>
  <si>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</si>
  <si>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</si>
  <si>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</si>
  <si>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</si>
  <si>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</si>
  <si>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</si>
  <si>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</si>
  <si>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</si>
  <si>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</si>
  <si>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</si>
  <si>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</si>
  <si>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</si>
  <si>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</si>
  <si>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</si>
  <si>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</si>
  <si>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</si>
  <si>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</si>
  <si>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</si>
  <si>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</si>
  <si>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</si>
  <si>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</si>
  <si>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</si>
  <si>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</si>
  <si>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</si>
  <si>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</si>
  <si>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</si>
  <si>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</si>
  <si>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</si>
  <si>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</si>
  <si>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</si>
  <si>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</si>
  <si>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</si>
  <si>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</si>
  <si>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</si>
  <si>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</si>
  <si>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</si>
  <si>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</si>
  <si>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</si>
  <si>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</si>
  <si>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</si>
  <si>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</si>
  <si>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</si>
  <si>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</si>
  <si>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</si>
  <si>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</si>
  <si>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</si>
  <si>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</si>
  <si>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</si>
  <si>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</si>
  <si>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</si>
  <si>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</si>
  <si>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</si>
  <si>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</si>
  <si>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</si>
  <si>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</si>
  <si>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</si>
  <si>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</si>
  <si>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</si>
  <si>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</si>
  <si>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</si>
  <si>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</si>
  <si>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</si>
  <si>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</si>
  <si>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</si>
  <si>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</si>
  <si>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</si>
  <si>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</si>
  <si>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</si>
  <si>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</si>
  <si>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</si>
  <si>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</si>
  <si>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</si>
  <si>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</si>
  <si>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</si>
  <si>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</si>
  <si>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</si>
  <si>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</si>
  <si>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</si>
  <si>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</si>
  <si>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</si>
  <si>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</si>
  <si>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</si>
  <si>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</si>
  <si>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</si>
  <si>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</si>
  <si>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</si>
  <si>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</si>
  <si>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</si>
  <si>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</si>
  <si>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</si>
  <si>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</si>
  <si>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</si>
  <si>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</si>
  <si>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</si>
  <si>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</si>
  <si>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</si>
  <si>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</si>
  <si>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</si>
  <si>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</si>
  <si>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</si>
  <si>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</si>
  <si>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</si>
  <si>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</si>
  <si>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</si>
  <si>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</si>
  <si>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</si>
  <si>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</si>
  <si>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</si>
  <si>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</si>
  <si>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</si>
  <si>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</si>
  <si>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</si>
  <si>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</si>
  <si>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</si>
  <si>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</si>
  <si>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</si>
  <si>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</si>
  <si>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</si>
  <si>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</si>
  <si>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</si>
  <si>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</si>
  <si>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</si>
  <si>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</si>
  <si>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</si>
  <si>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</si>
  <si>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</si>
  <si>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</si>
  <si>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</si>
  <si>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</si>
  <si>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</si>
  <si>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</si>
  <si>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</si>
  <si>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</si>
  <si>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</si>
  <si>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</si>
  <si>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</si>
  <si>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</si>
  <si>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</si>
  <si>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</si>
  <si>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</si>
  <si>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</si>
  <si>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</si>
  <si>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</si>
  <si>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</si>
  <si>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</si>
  <si>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</si>
  <si>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</si>
  <si>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</si>
  <si>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</si>
  <si>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</si>
  <si>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</si>
  <si>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</si>
  <si>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</si>
  <si>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</si>
  <si>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</si>
  <si>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</si>
  <si>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</si>
  <si>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</si>
  <si>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</si>
  <si>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</si>
  <si>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</si>
  <si>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</si>
  <si>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</si>
  <si>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</si>
  <si>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</si>
  <si>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</si>
  <si>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</si>
  <si>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</si>
  <si>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</si>
  <si>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</si>
  <si>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</si>
  <si>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</si>
  <si>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</si>
  <si>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</si>
  <si>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</si>
  <si>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</si>
  <si>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</si>
  <si>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</si>
  <si>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</si>
  <si>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</si>
  <si>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</si>
  <si>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</si>
  <si>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</si>
  <si>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</si>
  <si>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</si>
  <si>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</si>
  <si>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</si>
  <si>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</si>
  <si>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</si>
  <si>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</si>
  <si>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</si>
  <si>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</si>
  <si>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</si>
  <si>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</si>
  <si>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</si>
  <si>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</si>
  <si>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</si>
  <si>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</si>
  <si>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</si>
  <si>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</si>
  <si>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</si>
  <si>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</si>
  <si>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</si>
  <si>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</si>
  <si>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</si>
  <si>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</si>
  <si>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</si>
  <si>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</si>
  <si>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</si>
  <si>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</si>
  <si>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</si>
  <si>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</si>
  <si>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</si>
  <si>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</si>
  <si>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</si>
  <si>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</si>
  <si>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</si>
  <si>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</si>
  <si>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</si>
  <si>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</si>
  <si>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</si>
  <si>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</si>
  <si>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</si>
  <si>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</si>
  <si>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</si>
  <si>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</si>
  <si>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</si>
  <si>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</si>
  <si>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</si>
  <si>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</si>
  <si>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</si>
  <si>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</si>
  <si>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</si>
  <si>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</si>
  <si>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</si>
  <si>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</si>
  <si>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</si>
  <si>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</si>
  <si>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</si>
  <si>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</si>
  <si>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</si>
  <si>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</si>
  <si>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</si>
  <si>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</si>
  <si>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</si>
  <si>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</si>
  <si>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</si>
  <si>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</si>
  <si>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</si>
  <si>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</si>
  <si>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</si>
  <si>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</si>
  <si>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</si>
  <si>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</si>
  <si>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</si>
  <si>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</si>
  <si>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</si>
  <si>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</si>
  <si>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</si>
  <si>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</si>
  <si>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</si>
  <si>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</si>
  <si>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</si>
  <si>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</si>
  <si>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</si>
  <si>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</si>
  <si>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</si>
  <si>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</si>
  <si>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</si>
  <si>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</si>
  <si>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</si>
  <si>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</si>
  <si>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</si>
  <si>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</si>
  <si>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</si>
  <si>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</si>
  <si>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</si>
  <si>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</si>
  <si>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</si>
  <si>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</si>
  <si>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</si>
  <si>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</si>
  <si>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</si>
  <si>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</si>
  <si>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</si>
  <si>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</si>
  <si>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</si>
  <si>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</si>
  <si>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</si>
  <si>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</si>
  <si>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</si>
  <si>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</si>
  <si>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</si>
  <si>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</si>
  <si>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</si>
  <si>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</si>
  <si>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</si>
  <si>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</si>
  <si>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</si>
  <si>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</si>
  <si>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</si>
  <si>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</si>
  <si>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</si>
  <si>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</si>
  <si>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</si>
  <si>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</si>
  <si>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</si>
  <si>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</si>
  <si>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</si>
  <si>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</si>
  <si>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</si>
  <si>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</si>
  <si>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</si>
  <si>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</si>
  <si>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</si>
  <si>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</si>
  <si>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</si>
  <si>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</si>
  <si>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</si>
  <si>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</si>
  <si>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</si>
  <si>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</si>
  <si>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</si>
  <si>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</si>
  <si>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</si>
  <si>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</si>
  <si>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</si>
  <si>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</si>
  <si>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</si>
  <si>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</si>
  <si>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</si>
  <si>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</si>
  <si>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</si>
  <si>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</si>
  <si>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</si>
  <si>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</si>
  <si>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</si>
  <si>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</si>
  <si>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</si>
  <si>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</si>
  <si>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</si>
  <si>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</si>
  <si>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</si>
  <si>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</si>
  <si>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</si>
  <si>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</si>
  <si>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</si>
  <si>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</si>
  <si>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</si>
  <si>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</si>
  <si>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</si>
  <si>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</si>
  <si>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</si>
  <si>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</si>
  <si>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</si>
  <si>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</si>
  <si>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</si>
  <si>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</si>
  <si>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</si>
  <si>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</si>
  <si>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</si>
  <si>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</si>
  <si>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</si>
  <si>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</si>
  <si>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</si>
  <si>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</si>
  <si>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</si>
  <si>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</si>
  <si>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</si>
  <si>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</si>
  <si>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</si>
  <si>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</si>
  <si>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</si>
  <si>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</si>
  <si>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</si>
  <si>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</si>
  <si>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</si>
  <si>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</si>
  <si>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</si>
  <si>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</si>
  <si>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</si>
  <si>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</si>
  <si>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</si>
  <si>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</si>
  <si>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</si>
  <si>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</si>
  <si>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</si>
  <si>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</si>
  <si>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</si>
  <si>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</si>
  <si>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</si>
  <si>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</si>
  <si>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</si>
  <si>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</si>
  <si>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</si>
  <si>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</si>
  <si>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</si>
  <si>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</si>
  <si>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</si>
  <si>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</si>
  <si>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</si>
  <si>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</si>
  <si>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</si>
  <si>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</si>
  <si>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</si>
  <si>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</si>
  <si>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</si>
  <si>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</si>
  <si>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</si>
  <si>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</si>
  <si>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</si>
  <si>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</si>
  <si>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</si>
  <si>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</si>
  <si>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</si>
  <si>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</si>
  <si>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</si>
  <si>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</si>
  <si>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</si>
  <si>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</si>
  <si>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</si>
  <si>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</si>
  <si>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</si>
  <si>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</si>
  <si>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</si>
  <si>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</si>
  <si>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</si>
  <si>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</si>
  <si>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</si>
  <si>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</si>
  <si>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</si>
  <si>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</si>
  <si>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</si>
  <si>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</si>
  <si>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</si>
  <si>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</si>
  <si>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</si>
  <si>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</si>
  <si>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</si>
  <si>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</si>
  <si>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</si>
  <si>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</si>
  <si>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</si>
  <si>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</si>
  <si>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</si>
  <si>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</si>
  <si>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</si>
  <si>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</si>
  <si>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</si>
  <si>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</si>
  <si>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</si>
  <si>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</si>
  <si>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</si>
  <si>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</si>
  <si>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</si>
  <si>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</si>
  <si>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</si>
  <si>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</si>
  <si>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</si>
  <si>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</si>
  <si>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</si>
  <si>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</si>
  <si>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</si>
  <si>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</si>
  <si>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</si>
  <si>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</si>
  <si>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</si>
  <si>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</si>
  <si>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</si>
  <si>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</si>
  <si>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</si>
  <si>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</si>
  <si>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</si>
  <si>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</si>
  <si>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</si>
  <si>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</si>
  <si>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</si>
  <si>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</si>
  <si>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</si>
  <si>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</si>
  <si>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SANTA CATARINA, GTO.</t>
  </si>
  <si>
    <t>CORRESPONDIENTE DEL 01 DE ENERO DEL 2022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</si>
</sst>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3" fillId="0" borderId="0" xfId="3" applyFont="1" applyFill="1" applyBorder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45</xdr:row>
      <xdr:rowOff>85724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57300" y="11391899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2609850</xdr:colOff>
      <xdr:row>45</xdr:row>
      <xdr:rowOff>95250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3590925" y="69437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0"/>
  <sheetViews>
    <sheetView showGridLines="0" tabSelected="1" zoomScaleNormal="100" zoomScaleSheetLayoutView="100" workbookViewId="0">
      <pane ySplit="5" topLeftCell="A36" activePane="bottomLeft" state="frozen"/>
      <selection activeCell="A14" sqref="A14:B14"/>
      <selection pane="bottomLeft" activeCell="D45" sqref="D4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9" t="s">
        <v>651</v>
      </c>
      <c r="B1" s="159"/>
      <c r="C1" s="36" t="s">
        <v>179</v>
      </c>
      <c r="D1" s="37">
        <v>2022</v>
      </c>
    </row>
    <row r="2" spans="1:5" x14ac:dyDescent="0.2">
      <c r="A2" s="160" t="s">
        <v>485</v>
      </c>
      <c r="B2" s="160"/>
      <c r="C2" s="36" t="s">
        <v>181</v>
      </c>
      <c r="D2" s="39" t="s">
        <v>606</v>
      </c>
    </row>
    <row r="3" spans="1:5" x14ac:dyDescent="0.2">
      <c r="A3" s="161" t="s">
        <v>652</v>
      </c>
      <c r="B3" s="161"/>
      <c r="C3" s="36" t="s">
        <v>182</v>
      </c>
      <c r="D3" s="37">
        <v>2</v>
      </c>
      <c r="E3" s="14">
        <v>2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2" t="s">
        <v>649</v>
      </c>
      <c r="B43" s="162"/>
      <c r="C43" s="150"/>
      <c r="D43" s="150"/>
      <c r="E43" s="150"/>
    </row>
    <row r="47" spans="1:5" x14ac:dyDescent="0.2">
      <c r="A47" s="158"/>
      <c r="B47" s="158"/>
    </row>
    <row r="48" spans="1:5" x14ac:dyDescent="0.2">
      <c r="A48" s="158"/>
      <c r="B48" s="158"/>
    </row>
    <row r="49" spans="1:2" x14ac:dyDescent="0.2">
      <c r="A49" s="158"/>
      <c r="B49" s="158"/>
    </row>
    <row r="50" spans="1:2" x14ac:dyDescent="0.2">
      <c r="A50" s="158"/>
      <c r="B50" s="158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6" t="str">
        <f>ESF!A1</f>
        <v>MUNICIPIO DE SANTA CATARINA, GTO.</v>
      </c>
      <c r="B1" s="167"/>
      <c r="C1" s="168"/>
    </row>
    <row r="2" spans="1:3" s="58" customFormat="1" ht="18" customHeight="1" x14ac:dyDescent="0.25">
      <c r="A2" s="169" t="s">
        <v>482</v>
      </c>
      <c r="B2" s="170"/>
      <c r="C2" s="171"/>
    </row>
    <row r="3" spans="1:3" s="58" customFormat="1" ht="18" customHeight="1" x14ac:dyDescent="0.25">
      <c r="A3" s="169" t="str">
        <f>ESF!A3</f>
        <v>CORRESPONDIENTE DEL 01 DE ENERO DEL 2022 AL 30 DE JUNIO DEL 2022</v>
      </c>
      <c r="B3" s="170"/>
      <c r="C3" s="171"/>
    </row>
    <row r="4" spans="1:3" s="60" customFormat="1" x14ac:dyDescent="0.2">
      <c r="A4" s="172" t="s">
        <v>478</v>
      </c>
      <c r="B4" s="173"/>
      <c r="C4" s="174"/>
    </row>
    <row r="5" spans="1:3" x14ac:dyDescent="0.2">
      <c r="A5" s="75" t="s">
        <v>517</v>
      </c>
      <c r="B5" s="75"/>
      <c r="C5" s="76">
        <v>52474418.969999999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52474418.969999999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75" t="str">
        <f>ESF!A1</f>
        <v>MUNICIPIO DE SANTA CATARINA, GTO.</v>
      </c>
      <c r="B1" s="176"/>
      <c r="C1" s="177"/>
    </row>
    <row r="2" spans="1:5" s="61" customFormat="1" ht="18.95" customHeight="1" x14ac:dyDescent="0.25">
      <c r="A2" s="178" t="s">
        <v>483</v>
      </c>
      <c r="B2" s="179"/>
      <c r="C2" s="180"/>
    </row>
    <row r="3" spans="1:5" s="61" customFormat="1" ht="18.95" customHeight="1" x14ac:dyDescent="0.25">
      <c r="A3" s="178" t="str">
        <f>ESF!A3</f>
        <v>CORRESPONDIENTE DEL 01 DE ENERO DEL 2022 AL 30 DE JUNIO DEL 2022</v>
      </c>
      <c r="B3" s="179"/>
      <c r="C3" s="180"/>
    </row>
    <row r="4" spans="1:5" x14ac:dyDescent="0.2">
      <c r="A4" s="172" t="s">
        <v>478</v>
      </c>
      <c r="B4" s="173"/>
      <c r="C4" s="174"/>
    </row>
    <row r="5" spans="1:5" x14ac:dyDescent="0.2">
      <c r="A5" s="105" t="s">
        <v>530</v>
      </c>
      <c r="B5" s="75"/>
      <c r="C5" s="98">
        <v>36514531.240000002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526375.83000000007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-0.01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210000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316375.84000000003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35988155.410000004</v>
      </c>
    </row>
    <row r="41" spans="1:5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32" workbookViewId="0">
      <selection activeCell="A47" sqref="A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5" t="str">
        <f>'Notas a los Edos Financieros'!A1</f>
        <v>MUNICIPIO DE SANTA CATARINA, GTO.</v>
      </c>
      <c r="B1" s="181"/>
      <c r="C1" s="181"/>
      <c r="D1" s="181"/>
      <c r="E1" s="181"/>
      <c r="F1" s="181"/>
      <c r="G1" s="49" t="s">
        <v>179</v>
      </c>
      <c r="H1" s="50">
        <f>'Notas a los Edos Financieros'!D1</f>
        <v>2022</v>
      </c>
    </row>
    <row r="2" spans="1:10" ht="18.95" customHeight="1" x14ac:dyDescent="0.2">
      <c r="A2" s="165" t="s">
        <v>484</v>
      </c>
      <c r="B2" s="181"/>
      <c r="C2" s="181"/>
      <c r="D2" s="181"/>
      <c r="E2" s="181"/>
      <c r="F2" s="181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DEL 2022 AL 30 DE JUNIO DEL 2022</v>
      </c>
      <c r="B3" s="181"/>
      <c r="C3" s="181"/>
      <c r="D3" s="181"/>
      <c r="E3" s="181"/>
      <c r="F3" s="181"/>
      <c r="G3" s="49" t="s">
        <v>182</v>
      </c>
      <c r="H3" s="50">
        <f>'Notas a los Edos Financieros'!D3</f>
        <v>2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312854351.80000001</v>
      </c>
      <c r="E35" s="63">
        <v>312854351.80000001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62528198.189999998</v>
      </c>
      <c r="D36" s="56">
        <v>0</v>
      </c>
      <c r="E36" s="56">
        <v>0</v>
      </c>
      <c r="F36" s="56">
        <v>62528198.189999998</v>
      </c>
    </row>
    <row r="37" spans="1:6" x14ac:dyDescent="0.2">
      <c r="A37" s="51">
        <v>8120</v>
      </c>
      <c r="B37" s="51" t="s">
        <v>95</v>
      </c>
      <c r="C37" s="56">
        <v>62528198.189999998</v>
      </c>
      <c r="D37" s="56">
        <v>52511185.189999998</v>
      </c>
      <c r="E37" s="56">
        <v>10347726</v>
      </c>
      <c r="F37" s="56">
        <v>20364739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10347726</v>
      </c>
      <c r="E38" s="56">
        <v>36766.22</v>
      </c>
      <c r="F38" s="56">
        <v>10310959.779999999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52474418.969999999</v>
      </c>
      <c r="E39" s="56">
        <v>52474418.969999999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52474418.969999999</v>
      </c>
      <c r="F40" s="56">
        <v>52474418.969999999</v>
      </c>
    </row>
    <row r="41" spans="1:6" x14ac:dyDescent="0.2">
      <c r="A41" s="51">
        <v>8210</v>
      </c>
      <c r="B41" s="51" t="s">
        <v>91</v>
      </c>
      <c r="C41" s="56">
        <v>63427198.170000002</v>
      </c>
      <c r="D41" s="56">
        <v>111038.14</v>
      </c>
      <c r="E41" s="56">
        <v>111038.14</v>
      </c>
      <c r="F41" s="56">
        <v>63427198.170000002</v>
      </c>
    </row>
    <row r="42" spans="1:6" x14ac:dyDescent="0.2">
      <c r="A42" s="51">
        <v>8220</v>
      </c>
      <c r="B42" s="51" t="s">
        <v>90</v>
      </c>
      <c r="C42" s="56">
        <v>63427198.170000002</v>
      </c>
      <c r="D42" s="56">
        <v>32375707.469999999</v>
      </c>
      <c r="E42" s="56">
        <v>55807058.140000001</v>
      </c>
      <c r="F42" s="56">
        <v>39995847.5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5078216.1100000003</v>
      </c>
      <c r="E43" s="56">
        <v>31359740.75</v>
      </c>
      <c r="F43" s="56">
        <v>26281524.640000001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51741798.869999997</v>
      </c>
      <c r="E44" s="56">
        <v>36517541.119999997</v>
      </c>
      <c r="F44" s="56">
        <v>15224257.75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36514531.240000002</v>
      </c>
      <c r="E45" s="56">
        <v>36514531.240000002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36514531.240000002</v>
      </c>
      <c r="E46" s="56">
        <v>36198155.409999996</v>
      </c>
      <c r="F46" s="56">
        <v>316375.83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35185198.57</v>
      </c>
      <c r="E47" s="56">
        <v>1012956.84</v>
      </c>
      <c r="F47" s="56">
        <v>34172241.729999997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2" t="s">
        <v>34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3" t="s">
        <v>36</v>
      </c>
      <c r="C10" s="183"/>
      <c r="D10" s="183"/>
      <c r="E10" s="183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3" t="s">
        <v>38</v>
      </c>
      <c r="C12" s="183"/>
      <c r="D12" s="183"/>
      <c r="E12" s="183"/>
    </row>
    <row r="13" spans="1:8" s="6" customFormat="1" ht="26.1" customHeight="1" x14ac:dyDescent="0.2">
      <c r="A13" s="122" t="s">
        <v>593</v>
      </c>
      <c r="B13" s="183" t="s">
        <v>39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B138" zoomScaleNormal="100" workbookViewId="0">
      <selection activeCell="G171" sqref="G17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3" t="str">
        <f>'Notas a los Edos Financieros'!A1</f>
        <v>MUNICIPIO DE SANTA CATARINA, GTO.</v>
      </c>
      <c r="B1" s="164"/>
      <c r="C1" s="164"/>
      <c r="D1" s="164"/>
      <c r="E1" s="164"/>
      <c r="F1" s="164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3" t="s">
        <v>180</v>
      </c>
      <c r="B2" s="164"/>
      <c r="C2" s="164"/>
      <c r="D2" s="164"/>
      <c r="E2" s="164"/>
      <c r="F2" s="164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3" t="str">
        <f>'Notas a los Edos Financieros'!A3</f>
        <v>CORRESPONDIENTE DEL 01 DE ENERO DEL 2022 AL 30 DE JUNIO DEL 2022</v>
      </c>
      <c r="B3" s="164"/>
      <c r="C3" s="164"/>
      <c r="D3" s="164"/>
      <c r="E3" s="164"/>
      <c r="F3" s="164"/>
      <c r="G3" s="36" t="s">
        <v>182</v>
      </c>
      <c r="H3" s="47">
        <f>'Notas a los Edos Financieros'!D3</f>
        <v>2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44911.47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3643214.43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899435.73</v>
      </c>
      <c r="D20" s="46">
        <v>899435.73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1584878.02</v>
      </c>
      <c r="D23" s="46">
        <v>1584878.02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129041.18</v>
      </c>
      <c r="D24" s="46">
        <v>129041.18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290.7</v>
      </c>
      <c r="D25" s="46">
        <v>290.7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79739.490000000005</v>
      </c>
      <c r="D27" s="46">
        <v>79739.490000000005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59661017.719999999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820000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46692772.899999999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12148244.82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23761330.879999999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2135246.85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936963.23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16438244.220000001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39440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4132660.58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78776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443935.5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84000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359935.5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1064994.25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3730742.61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-2665748.36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-7686011.1600000001</v>
      </c>
      <c r="D103" s="46">
        <v>-7686011.1600000001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-578757.07999999996</v>
      </c>
      <c r="D104" s="46">
        <v>-578757.07999999996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-709279.5</v>
      </c>
      <c r="D105" s="46">
        <v>-709279.5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449188.05</v>
      </c>
      <c r="D106" s="46">
        <v>449188.05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-144613.97</v>
      </c>
      <c r="D107" s="46">
        <v>-144613.97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-118046.84</v>
      </c>
      <c r="D108" s="46">
        <v>-118046.84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-846615.7</v>
      </c>
      <c r="D110" s="46">
        <v>-846615.7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-5737886.1200000001</v>
      </c>
      <c r="D112" s="46">
        <v>-5737886.1200000001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23" zoomScaleNormal="100" workbookViewId="0">
      <selection activeCell="D253" sqref="D25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60" t="str">
        <f>ESF!A1</f>
        <v>MUNICIPIO DE SANTA CATARINA, GTO.</v>
      </c>
      <c r="B1" s="160"/>
      <c r="C1" s="160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60" t="s">
        <v>290</v>
      </c>
      <c r="B2" s="160"/>
      <c r="C2" s="160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60" t="str">
        <f>ESF!A3</f>
        <v>CORRESPONDIENTE DEL 01 DE ENERO DEL 2022 AL 30 DE JUNIO DEL 2022</v>
      </c>
      <c r="B3" s="160"/>
      <c r="C3" s="160"/>
      <c r="D3" s="36" t="s">
        <v>182</v>
      </c>
      <c r="E3" s="47">
        <f>'Notas a los Edos Financieros'!D3</f>
        <v>2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3650882.27</v>
      </c>
      <c r="D8" s="70"/>
      <c r="E8" s="68"/>
    </row>
    <row r="9" spans="1:5" x14ac:dyDescent="0.2">
      <c r="A9" s="69">
        <v>4110</v>
      </c>
      <c r="B9" s="70" t="s">
        <v>293</v>
      </c>
      <c r="C9" s="73">
        <v>1499809.06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1374913.55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7356.93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117538.58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1547072.55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175628.68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1330073.96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41369.910000000003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436436.87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659.07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167563.79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131320.79999999999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14304.82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48823536.700000003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48823536.700000003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41128524.390000001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7695012.3099999996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0.01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0.01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28346243.739999998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v>23519300.629999999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v>13952938.52</v>
      </c>
      <c r="D100" s="74">
        <f t="shared" ref="D100:D163" si="0">C100/$C$99</f>
        <v>0.59325482247556105</v>
      </c>
      <c r="E100" s="70"/>
    </row>
    <row r="101" spans="1:5" x14ac:dyDescent="0.2">
      <c r="A101" s="72">
        <v>5111</v>
      </c>
      <c r="B101" s="70" t="s">
        <v>349</v>
      </c>
      <c r="C101" s="73">
        <v>9845415.8000000007</v>
      </c>
      <c r="D101" s="74">
        <f t="shared" si="0"/>
        <v>0.41861005796412581</v>
      </c>
      <c r="E101" s="70"/>
    </row>
    <row r="102" spans="1:5" x14ac:dyDescent="0.2">
      <c r="A102" s="72">
        <v>5112</v>
      </c>
      <c r="B102" s="70" t="s">
        <v>350</v>
      </c>
      <c r="C102" s="73">
        <v>2298601.36</v>
      </c>
      <c r="D102" s="74">
        <f t="shared" si="0"/>
        <v>9.7732555749043964E-2</v>
      </c>
      <c r="E102" s="70"/>
    </row>
    <row r="103" spans="1:5" x14ac:dyDescent="0.2">
      <c r="A103" s="72">
        <v>5113</v>
      </c>
      <c r="B103" s="70" t="s">
        <v>351</v>
      </c>
      <c r="C103" s="73">
        <v>432055.47</v>
      </c>
      <c r="D103" s="74">
        <f t="shared" si="0"/>
        <v>1.837025159876108E-2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>
        <f t="shared" si="0"/>
        <v>0</v>
      </c>
      <c r="E104" s="70"/>
    </row>
    <row r="105" spans="1:5" x14ac:dyDescent="0.2">
      <c r="A105" s="72">
        <v>5115</v>
      </c>
      <c r="B105" s="70" t="s">
        <v>353</v>
      </c>
      <c r="C105" s="73">
        <v>1376865.89</v>
      </c>
      <c r="D105" s="74">
        <f t="shared" si="0"/>
        <v>5.8541957163630164E-2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v>2874407.53</v>
      </c>
      <c r="D107" s="74">
        <f t="shared" si="0"/>
        <v>0.12221483857957727</v>
      </c>
      <c r="E107" s="70"/>
    </row>
    <row r="108" spans="1:5" x14ac:dyDescent="0.2">
      <c r="A108" s="72">
        <v>5121</v>
      </c>
      <c r="B108" s="70" t="s">
        <v>356</v>
      </c>
      <c r="C108" s="73">
        <v>625039.29</v>
      </c>
      <c r="D108" s="74">
        <f t="shared" si="0"/>
        <v>2.6575589973229577E-2</v>
      </c>
      <c r="E108" s="70"/>
    </row>
    <row r="109" spans="1:5" x14ac:dyDescent="0.2">
      <c r="A109" s="72">
        <v>5122</v>
      </c>
      <c r="B109" s="70" t="s">
        <v>357</v>
      </c>
      <c r="C109" s="73">
        <v>230612.23</v>
      </c>
      <c r="D109" s="74">
        <f t="shared" si="0"/>
        <v>9.8052333114804872E-3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660933.43999999994</v>
      </c>
      <c r="D111" s="74">
        <f t="shared" si="0"/>
        <v>2.8101747173423498E-2</v>
      </c>
      <c r="E111" s="70"/>
    </row>
    <row r="112" spans="1:5" x14ac:dyDescent="0.2">
      <c r="A112" s="72">
        <v>5125</v>
      </c>
      <c r="B112" s="70" t="s">
        <v>360</v>
      </c>
      <c r="C112" s="73">
        <v>16891.45</v>
      </c>
      <c r="D112" s="74">
        <f t="shared" si="0"/>
        <v>7.1819525017908668E-4</v>
      </c>
      <c r="E112" s="70"/>
    </row>
    <row r="113" spans="1:5" x14ac:dyDescent="0.2">
      <c r="A113" s="72">
        <v>5126</v>
      </c>
      <c r="B113" s="70" t="s">
        <v>361</v>
      </c>
      <c r="C113" s="73">
        <v>991201.53</v>
      </c>
      <c r="D113" s="74">
        <f t="shared" si="0"/>
        <v>4.2144175355948929E-2</v>
      </c>
      <c r="E113" s="70"/>
    </row>
    <row r="114" spans="1:5" x14ac:dyDescent="0.2">
      <c r="A114" s="72">
        <v>5127</v>
      </c>
      <c r="B114" s="70" t="s">
        <v>362</v>
      </c>
      <c r="C114" s="73">
        <v>167496.57999999999</v>
      </c>
      <c r="D114" s="74">
        <f t="shared" si="0"/>
        <v>7.1216649948489556E-3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182233.01</v>
      </c>
      <c r="D116" s="74">
        <f t="shared" si="0"/>
        <v>7.748232520466746E-3</v>
      </c>
      <c r="E116" s="70"/>
    </row>
    <row r="117" spans="1:5" x14ac:dyDescent="0.2">
      <c r="A117" s="72">
        <v>5130</v>
      </c>
      <c r="B117" s="70" t="s">
        <v>365</v>
      </c>
      <c r="C117" s="73">
        <v>6691954.5800000001</v>
      </c>
      <c r="D117" s="74">
        <f t="shared" si="0"/>
        <v>0.28453033894486174</v>
      </c>
      <c r="E117" s="70"/>
    </row>
    <row r="118" spans="1:5" x14ac:dyDescent="0.2">
      <c r="A118" s="72">
        <v>5131</v>
      </c>
      <c r="B118" s="70" t="s">
        <v>366</v>
      </c>
      <c r="C118" s="73">
        <v>2076865.18</v>
      </c>
      <c r="D118" s="74">
        <f t="shared" si="0"/>
        <v>8.8304716737659217E-2</v>
      </c>
      <c r="E118" s="70"/>
    </row>
    <row r="119" spans="1:5" x14ac:dyDescent="0.2">
      <c r="A119" s="72">
        <v>5132</v>
      </c>
      <c r="B119" s="70" t="s">
        <v>367</v>
      </c>
      <c r="C119" s="73">
        <v>792300.8</v>
      </c>
      <c r="D119" s="74">
        <f t="shared" si="0"/>
        <v>3.3687260198093739E-2</v>
      </c>
      <c r="E119" s="70"/>
    </row>
    <row r="120" spans="1:5" x14ac:dyDescent="0.2">
      <c r="A120" s="72">
        <v>5133</v>
      </c>
      <c r="B120" s="70" t="s">
        <v>368</v>
      </c>
      <c r="C120" s="73">
        <v>190997</v>
      </c>
      <c r="D120" s="74">
        <f t="shared" si="0"/>
        <v>8.1208622231042932E-3</v>
      </c>
      <c r="E120" s="70"/>
    </row>
    <row r="121" spans="1:5" x14ac:dyDescent="0.2">
      <c r="A121" s="72">
        <v>5134</v>
      </c>
      <c r="B121" s="70" t="s">
        <v>369</v>
      </c>
      <c r="C121" s="73">
        <v>256669.01</v>
      </c>
      <c r="D121" s="74">
        <f t="shared" si="0"/>
        <v>1.091312254721581E-2</v>
      </c>
      <c r="E121" s="70"/>
    </row>
    <row r="122" spans="1:5" x14ac:dyDescent="0.2">
      <c r="A122" s="72">
        <v>5135</v>
      </c>
      <c r="B122" s="70" t="s">
        <v>370</v>
      </c>
      <c r="C122" s="73">
        <v>1772509.83</v>
      </c>
      <c r="D122" s="74">
        <f t="shared" si="0"/>
        <v>7.5364053459101521E-2</v>
      </c>
      <c r="E122" s="70"/>
    </row>
    <row r="123" spans="1:5" x14ac:dyDescent="0.2">
      <c r="A123" s="72">
        <v>5136</v>
      </c>
      <c r="B123" s="70" t="s">
        <v>371</v>
      </c>
      <c r="C123" s="73">
        <v>134265.64000000001</v>
      </c>
      <c r="D123" s="74">
        <f t="shared" si="0"/>
        <v>5.7087428794008327E-3</v>
      </c>
      <c r="E123" s="70"/>
    </row>
    <row r="124" spans="1:5" x14ac:dyDescent="0.2">
      <c r="A124" s="72">
        <v>5137</v>
      </c>
      <c r="B124" s="70" t="s">
        <v>372</v>
      </c>
      <c r="C124" s="73">
        <v>311043.40000000002</v>
      </c>
      <c r="D124" s="74">
        <f t="shared" si="0"/>
        <v>1.3225027601511638E-2</v>
      </c>
      <c r="E124" s="70"/>
    </row>
    <row r="125" spans="1:5" x14ac:dyDescent="0.2">
      <c r="A125" s="72">
        <v>5138</v>
      </c>
      <c r="B125" s="70" t="s">
        <v>373</v>
      </c>
      <c r="C125" s="73">
        <v>735475.72</v>
      </c>
      <c r="D125" s="74">
        <f t="shared" si="0"/>
        <v>3.1271156042023858E-2</v>
      </c>
      <c r="E125" s="70"/>
    </row>
    <row r="126" spans="1:5" x14ac:dyDescent="0.2">
      <c r="A126" s="72">
        <v>5139</v>
      </c>
      <c r="B126" s="70" t="s">
        <v>374</v>
      </c>
      <c r="C126" s="73">
        <v>421828</v>
      </c>
      <c r="D126" s="74">
        <f t="shared" si="0"/>
        <v>1.7935397256750828E-2</v>
      </c>
      <c r="E126" s="70"/>
    </row>
    <row r="127" spans="1:5" x14ac:dyDescent="0.2">
      <c r="A127" s="72">
        <v>5200</v>
      </c>
      <c r="B127" s="70" t="s">
        <v>375</v>
      </c>
      <c r="C127" s="73">
        <v>4826943.1100000003</v>
      </c>
      <c r="D127" s="74">
        <f t="shared" si="0"/>
        <v>0.20523327568010258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1875000</v>
      </c>
      <c r="D131" s="74">
        <f t="shared" si="0"/>
        <v>7.9721758291075515E-2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2951943.11</v>
      </c>
      <c r="D137" s="74">
        <f t="shared" si="0"/>
        <v>0.12551151738902705</v>
      </c>
      <c r="E137" s="70"/>
    </row>
    <row r="138" spans="1:5" x14ac:dyDescent="0.2">
      <c r="A138" s="72">
        <v>5241</v>
      </c>
      <c r="B138" s="70" t="s">
        <v>384</v>
      </c>
      <c r="C138" s="73">
        <v>2951943.11</v>
      </c>
      <c r="D138" s="74">
        <f t="shared" si="0"/>
        <v>0.12551151738902705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C164/$C$99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>
        <f t="shared" si="1"/>
        <v>0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>
        <f t="shared" si="1"/>
        <v>0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>
        <f t="shared" si="1"/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5" t="str">
        <f>ESF!A1</f>
        <v>MUNICIPIO DE SANTA CATARINA, GTO.</v>
      </c>
      <c r="B1" s="165"/>
      <c r="C1" s="165"/>
      <c r="D1" s="49" t="s">
        <v>179</v>
      </c>
      <c r="E1" s="50">
        <f>'Notas a los Edos Financieros'!D1</f>
        <v>2022</v>
      </c>
    </row>
    <row r="2" spans="1:5" ht="18.95" customHeight="1" x14ac:dyDescent="0.2">
      <c r="A2" s="165" t="s">
        <v>454</v>
      </c>
      <c r="B2" s="165"/>
      <c r="C2" s="165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DEL 2022 AL 30 DE JUNIO DEL 2022</v>
      </c>
      <c r="B3" s="165"/>
      <c r="C3" s="165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-70680.91</v>
      </c>
    </row>
    <row r="9" spans="1:5" x14ac:dyDescent="0.2">
      <c r="A9" s="55">
        <v>3120</v>
      </c>
      <c r="B9" s="51" t="s">
        <v>455</v>
      </c>
      <c r="C9" s="56">
        <v>3216068.15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24128175.239999998</v>
      </c>
    </row>
    <row r="15" spans="1:5" x14ac:dyDescent="0.2">
      <c r="A15" s="55">
        <v>3220</v>
      </c>
      <c r="B15" s="51" t="s">
        <v>459</v>
      </c>
      <c r="C15" s="56">
        <v>108318604.59999999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opLeftCell="A82"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5" t="str">
        <f>ESF!A1</f>
        <v>MUNICIPIO DE SANTA CATARINA, GTO.</v>
      </c>
      <c r="B1" s="165"/>
      <c r="C1" s="165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5" t="s">
        <v>472</v>
      </c>
      <c r="B2" s="165"/>
      <c r="C2" s="165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5" t="str">
        <f>ESF!A3</f>
        <v>CORRESPONDIENTE DEL 01 DE ENERO DEL 2022 AL 30 DE JUNIO DEL 2022</v>
      </c>
      <c r="B3" s="165"/>
      <c r="C3" s="165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35915925.82</v>
      </c>
      <c r="D9" s="56">
        <v>19062989.199999999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44911.47</v>
      </c>
      <c r="D11" s="56">
        <v>44911.47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35960837.289999999</v>
      </c>
      <c r="D15" s="124">
        <f>SUM(D8:D14)</f>
        <v>19107900.669999998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59661017.719999999</v>
      </c>
      <c r="D20" s="124">
        <f>SUM(D21:D27)</f>
        <v>5287369.24</v>
      </c>
    </row>
    <row r="21" spans="1:4" x14ac:dyDescent="0.2">
      <c r="A21" s="55">
        <v>1231</v>
      </c>
      <c r="B21" s="51" t="s">
        <v>216</v>
      </c>
      <c r="C21" s="56">
        <v>820000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46692772.899999999</v>
      </c>
      <c r="D25" s="56">
        <v>5181484.42</v>
      </c>
    </row>
    <row r="26" spans="1:4" x14ac:dyDescent="0.2">
      <c r="A26" s="55">
        <v>1236</v>
      </c>
      <c r="B26" s="51" t="s">
        <v>221</v>
      </c>
      <c r="C26" s="56">
        <v>12148244.82</v>
      </c>
      <c r="D26" s="56">
        <v>105884.82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23761330.880000003</v>
      </c>
      <c r="D28" s="124">
        <f>SUM(D29:D36)</f>
        <v>818083.81</v>
      </c>
    </row>
    <row r="29" spans="1:4" x14ac:dyDescent="0.2">
      <c r="A29" s="55">
        <v>1241</v>
      </c>
      <c r="B29" s="51" t="s">
        <v>224</v>
      </c>
      <c r="C29" s="56">
        <v>2135246.85</v>
      </c>
      <c r="D29" s="56">
        <v>623601.01</v>
      </c>
    </row>
    <row r="30" spans="1:4" x14ac:dyDescent="0.2">
      <c r="A30" s="55">
        <v>1242</v>
      </c>
      <c r="B30" s="51" t="s">
        <v>225</v>
      </c>
      <c r="C30" s="56">
        <v>936963.23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16438244.220000001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39440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4132660.58</v>
      </c>
      <c r="D34" s="56">
        <v>194482.8</v>
      </c>
    </row>
    <row r="35" spans="1:4" x14ac:dyDescent="0.2">
      <c r="A35" s="55">
        <v>1247</v>
      </c>
      <c r="B35" s="51" t="s">
        <v>230</v>
      </c>
      <c r="C35" s="56">
        <v>78776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443935.5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84000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359935.5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83866284.099999994</v>
      </c>
      <c r="D43" s="124">
        <f>D20+D28+D37</f>
        <v>6105453.0500000007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24128175.239999998</v>
      </c>
      <c r="D47" s="124">
        <v>15138690.23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C103+C125</f>
        <v>0.01</v>
      </c>
      <c r="D102" s="155">
        <f>D103+D125</f>
        <v>0.01</v>
      </c>
    </row>
    <row r="103" spans="1:4" x14ac:dyDescent="0.2">
      <c r="A103" s="154">
        <v>4300</v>
      </c>
      <c r="B103" s="156" t="s">
        <v>329</v>
      </c>
      <c r="C103" s="155">
        <f>C104+C107+C113+C115+C117</f>
        <v>0.01</v>
      </c>
      <c r="D103" s="155">
        <f>D104+D107+D113+D115+D117</f>
        <v>0.01</v>
      </c>
    </row>
    <row r="104" spans="1:4" x14ac:dyDescent="0.2">
      <c r="A104" s="154">
        <v>4310</v>
      </c>
      <c r="B104" s="156" t="s">
        <v>330</v>
      </c>
      <c r="C104" s="155">
        <f>C105+C106</f>
        <v>0.01</v>
      </c>
      <c r="D104" s="155">
        <f>D105+D106</f>
        <v>0.01</v>
      </c>
    </row>
    <row r="105" spans="1:4" x14ac:dyDescent="0.2">
      <c r="A105" s="152">
        <v>4311</v>
      </c>
      <c r="B105" s="157" t="s">
        <v>508</v>
      </c>
      <c r="C105" s="153">
        <v>0.01</v>
      </c>
      <c r="D105" s="153">
        <v>0.01</v>
      </c>
    </row>
    <row r="106" spans="1:4" x14ac:dyDescent="0.2">
      <c r="A106" s="152">
        <v>4319</v>
      </c>
      <c r="B106" s="157" t="s">
        <v>331</v>
      </c>
      <c r="C106" s="153">
        <v>0</v>
      </c>
      <c r="D106" s="153">
        <v>0</v>
      </c>
    </row>
    <row r="107" spans="1:4" x14ac:dyDescent="0.2">
      <c r="A107" s="154">
        <v>4320</v>
      </c>
      <c r="B107" s="156" t="s">
        <v>332</v>
      </c>
      <c r="C107" s="155">
        <f>SUM(C108:C112)</f>
        <v>0</v>
      </c>
      <c r="D107" s="155">
        <f>SUM(D108:D112)</f>
        <v>0</v>
      </c>
    </row>
    <row r="108" spans="1:4" x14ac:dyDescent="0.2">
      <c r="A108" s="152">
        <v>4321</v>
      </c>
      <c r="B108" s="157" t="s">
        <v>333</v>
      </c>
      <c r="C108" s="153">
        <v>0</v>
      </c>
      <c r="D108" s="153">
        <v>0</v>
      </c>
    </row>
    <row r="109" spans="1:4" x14ac:dyDescent="0.2">
      <c r="A109" s="152">
        <v>4322</v>
      </c>
      <c r="B109" s="157" t="s">
        <v>334</v>
      </c>
      <c r="C109" s="153">
        <v>0</v>
      </c>
      <c r="D109" s="153">
        <v>0</v>
      </c>
    </row>
    <row r="110" spans="1:4" x14ac:dyDescent="0.2">
      <c r="A110" s="152">
        <v>4323</v>
      </c>
      <c r="B110" s="157" t="s">
        <v>335</v>
      </c>
      <c r="C110" s="153">
        <v>0</v>
      </c>
      <c r="D110" s="153">
        <v>0</v>
      </c>
    </row>
    <row r="111" spans="1:4" x14ac:dyDescent="0.2">
      <c r="A111" s="152">
        <v>4324</v>
      </c>
      <c r="B111" s="157" t="s">
        <v>336</v>
      </c>
      <c r="C111" s="153">
        <v>0</v>
      </c>
      <c r="D111" s="153">
        <v>0</v>
      </c>
    </row>
    <row r="112" spans="1:4" x14ac:dyDescent="0.2">
      <c r="A112" s="152">
        <v>4325</v>
      </c>
      <c r="B112" s="157" t="s">
        <v>337</v>
      </c>
      <c r="C112" s="153">
        <v>0</v>
      </c>
      <c r="D112" s="153">
        <v>0</v>
      </c>
    </row>
    <row r="113" spans="1:4" x14ac:dyDescent="0.2">
      <c r="A113" s="154">
        <v>4330</v>
      </c>
      <c r="B113" s="156" t="s">
        <v>338</v>
      </c>
      <c r="C113" s="155">
        <f>C114</f>
        <v>0</v>
      </c>
      <c r="D113" s="155">
        <f>D114</f>
        <v>0</v>
      </c>
    </row>
    <row r="114" spans="1:4" x14ac:dyDescent="0.2">
      <c r="A114" s="152">
        <v>4331</v>
      </c>
      <c r="B114" s="157" t="s">
        <v>338</v>
      </c>
      <c r="C114" s="153">
        <v>0</v>
      </c>
      <c r="D114" s="153">
        <v>0</v>
      </c>
    </row>
    <row r="115" spans="1:4" x14ac:dyDescent="0.2">
      <c r="A115" s="154">
        <v>4340</v>
      </c>
      <c r="B115" s="156" t="s">
        <v>339</v>
      </c>
      <c r="C115" s="155">
        <f>C116</f>
        <v>0</v>
      </c>
      <c r="D115" s="155">
        <f>D116</f>
        <v>0</v>
      </c>
    </row>
    <row r="116" spans="1:4" x14ac:dyDescent="0.2">
      <c r="A116" s="152">
        <v>4341</v>
      </c>
      <c r="B116" s="157" t="s">
        <v>339</v>
      </c>
      <c r="C116" s="153">
        <v>0</v>
      </c>
      <c r="D116" s="153">
        <v>0</v>
      </c>
    </row>
    <row r="117" spans="1:4" x14ac:dyDescent="0.2">
      <c r="A117" s="154">
        <v>4390</v>
      </c>
      <c r="B117" s="156" t="s">
        <v>340</v>
      </c>
      <c r="C117" s="155">
        <f>SUM(C118:C124)</f>
        <v>0</v>
      </c>
      <c r="D117" s="155">
        <f>SUM(D118:D124)</f>
        <v>0</v>
      </c>
    </row>
    <row r="118" spans="1:4" x14ac:dyDescent="0.2">
      <c r="A118" s="152">
        <v>4392</v>
      </c>
      <c r="B118" s="157" t="s">
        <v>341</v>
      </c>
      <c r="C118" s="153">
        <v>0</v>
      </c>
      <c r="D118" s="153">
        <v>0</v>
      </c>
    </row>
    <row r="119" spans="1:4" x14ac:dyDescent="0.2">
      <c r="A119" s="152">
        <v>4393</v>
      </c>
      <c r="B119" s="157" t="s">
        <v>509</v>
      </c>
      <c r="C119" s="153">
        <v>0</v>
      </c>
      <c r="D119" s="153">
        <v>0</v>
      </c>
    </row>
    <row r="120" spans="1:4" x14ac:dyDescent="0.2">
      <c r="A120" s="152">
        <v>4394</v>
      </c>
      <c r="B120" s="157" t="s">
        <v>342</v>
      </c>
      <c r="C120" s="153">
        <v>0</v>
      </c>
      <c r="D120" s="153">
        <v>0</v>
      </c>
    </row>
    <row r="121" spans="1:4" x14ac:dyDescent="0.2">
      <c r="A121" s="152">
        <v>4395</v>
      </c>
      <c r="B121" s="157" t="s">
        <v>343</v>
      </c>
      <c r="C121" s="153">
        <v>0</v>
      </c>
      <c r="D121" s="153">
        <v>0</v>
      </c>
    </row>
    <row r="122" spans="1:4" x14ac:dyDescent="0.2">
      <c r="A122" s="152">
        <v>4396</v>
      </c>
      <c r="B122" s="157" t="s">
        <v>344</v>
      </c>
      <c r="C122" s="153">
        <v>0</v>
      </c>
      <c r="D122" s="153">
        <v>0</v>
      </c>
    </row>
    <row r="123" spans="1:4" x14ac:dyDescent="0.2">
      <c r="A123" s="152">
        <v>4397</v>
      </c>
      <c r="B123" s="157" t="s">
        <v>510</v>
      </c>
      <c r="C123" s="153">
        <v>0</v>
      </c>
      <c r="D123" s="153">
        <v>0</v>
      </c>
    </row>
    <row r="124" spans="1:4" x14ac:dyDescent="0.2">
      <c r="A124" s="152">
        <v>4399</v>
      </c>
      <c r="B124" s="157" t="s">
        <v>340</v>
      </c>
      <c r="C124" s="153">
        <v>0</v>
      </c>
      <c r="D124" s="153">
        <v>0</v>
      </c>
    </row>
    <row r="125" spans="1:4" x14ac:dyDescent="0.2">
      <c r="A125" s="62">
        <v>1120</v>
      </c>
      <c r="B125" s="141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9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9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9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9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9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9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9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9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9" t="s">
        <v>635</v>
      </c>
      <c r="C134" s="56">
        <v>0</v>
      </c>
      <c r="D134" s="56">
        <v>0</v>
      </c>
    </row>
    <row r="135" spans="1:4" x14ac:dyDescent="0.2">
      <c r="A135" s="55"/>
      <c r="B135" s="143" t="s">
        <v>632</v>
      </c>
      <c r="C135" s="124">
        <f>C47+C48-C102</f>
        <v>24128175.229999997</v>
      </c>
      <c r="D135" s="124">
        <f>D47+D48-D102</f>
        <v>15138690.220000001</v>
      </c>
    </row>
    <row r="137" spans="1:4" x14ac:dyDescent="0.2">
      <c r="B137" s="42" t="s">
        <v>649</v>
      </c>
    </row>
    <row r="152" spans="8:8" x14ac:dyDescent="0.2">
      <c r="H152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2022-07-29T20:51:15Z</cp:lastPrinted>
  <dcterms:created xsi:type="dcterms:W3CDTF">2012-12-11T20:36:24Z</dcterms:created>
  <dcterms:modified xsi:type="dcterms:W3CDTF">2022-07-29T21:09:36Z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