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G99" i="1" l="1"/>
  <c r="G95" i="1"/>
  <c r="G87" i="1"/>
  <c r="G79" i="1"/>
  <c r="G75" i="1"/>
  <c r="G71" i="1"/>
  <c r="G59" i="1"/>
  <c r="G47" i="1"/>
  <c r="G39" i="1"/>
  <c r="G31" i="1"/>
  <c r="G19" i="1"/>
  <c r="G11" i="1"/>
  <c r="F100" i="1"/>
  <c r="G100" i="1" s="1"/>
  <c r="F99" i="1"/>
  <c r="F98" i="1"/>
  <c r="G98" i="1" s="1"/>
  <c r="F96" i="1"/>
  <c r="G96" i="1" s="1"/>
  <c r="F95" i="1"/>
  <c r="F94" i="1"/>
  <c r="G94" i="1" s="1"/>
  <c r="F93" i="1"/>
  <c r="G93" i="1" s="1"/>
  <c r="F92" i="1"/>
  <c r="G92" i="1" s="1"/>
  <c r="F90" i="1"/>
  <c r="G90" i="1" s="1"/>
  <c r="F89" i="1"/>
  <c r="G89" i="1" s="1"/>
  <c r="F88" i="1"/>
  <c r="G88" i="1" s="1"/>
  <c r="F87" i="1"/>
  <c r="F86" i="1"/>
  <c r="G86" i="1" s="1"/>
  <c r="F85" i="1"/>
  <c r="G85" i="1" s="1"/>
  <c r="F83" i="1"/>
  <c r="G83" i="1" s="1"/>
  <c r="F82" i="1"/>
  <c r="G82" i="1" s="1"/>
  <c r="F81" i="1"/>
  <c r="G81" i="1" s="1"/>
  <c r="F80" i="1"/>
  <c r="G80" i="1" s="1"/>
  <c r="F79" i="1"/>
  <c r="F77" i="1"/>
  <c r="G77" i="1" s="1"/>
  <c r="F76" i="1"/>
  <c r="G76" i="1" s="1"/>
  <c r="F75" i="1"/>
  <c r="F74" i="1"/>
  <c r="G74" i="1" s="1"/>
  <c r="F73" i="1"/>
  <c r="G73" i="1" s="1"/>
  <c r="F71" i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G62" i="1" s="1"/>
  <c r="F61" i="1"/>
  <c r="G61" i="1" s="1"/>
  <c r="F60" i="1"/>
  <c r="G60" i="1" s="1"/>
  <c r="F59" i="1"/>
  <c r="F58" i="1"/>
  <c r="G58" i="1" s="1"/>
  <c r="F57" i="1"/>
  <c r="G57" i="1" s="1"/>
  <c r="F56" i="1"/>
  <c r="G56" i="1" s="1"/>
  <c r="F54" i="1"/>
  <c r="G54" i="1" s="1"/>
  <c r="F53" i="1"/>
  <c r="G53" i="1" s="1"/>
  <c r="F52" i="1"/>
  <c r="G52" i="1" s="1"/>
  <c r="F51" i="1"/>
  <c r="G51" i="1" s="1"/>
  <c r="F50" i="1"/>
  <c r="G50" i="1" s="1"/>
  <c r="F48" i="1"/>
  <c r="G48" i="1" s="1"/>
  <c r="F47" i="1"/>
  <c r="F46" i="1"/>
  <c r="G46" i="1" s="1"/>
  <c r="F45" i="1"/>
  <c r="G45" i="1" s="1"/>
  <c r="F42" i="1"/>
  <c r="G42" i="1" s="1"/>
  <c r="F41" i="1"/>
  <c r="G41" i="1" s="1"/>
  <c r="F40" i="1"/>
  <c r="G40" i="1" s="1"/>
  <c r="F39" i="1"/>
  <c r="F37" i="1"/>
  <c r="G37" i="1" s="1"/>
  <c r="F36" i="1"/>
  <c r="G36" i="1" s="1"/>
  <c r="F34" i="1"/>
  <c r="G34" i="1" s="1"/>
  <c r="F33" i="1"/>
  <c r="G33" i="1" s="1"/>
  <c r="F32" i="1"/>
  <c r="G32" i="1" s="1"/>
  <c r="F31" i="1"/>
  <c r="F30" i="1"/>
  <c r="G30" i="1" s="1"/>
  <c r="F29" i="1"/>
  <c r="G29" i="1" s="1"/>
  <c r="F28" i="1"/>
  <c r="G28" i="1" s="1"/>
  <c r="F26" i="1"/>
  <c r="G26" i="1" s="1"/>
  <c r="F25" i="1"/>
  <c r="G25" i="1" s="1"/>
  <c r="F24" i="1"/>
  <c r="G24" i="1" s="1"/>
  <c r="F23" i="1"/>
  <c r="G23" i="1" s="1"/>
  <c r="F22" i="1"/>
  <c r="G22" i="1" s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G14" i="1" s="1"/>
  <c r="F12" i="1"/>
  <c r="G12" i="1" s="1"/>
  <c r="F11" i="1"/>
  <c r="F10" i="1"/>
  <c r="G10" i="1" s="1"/>
  <c r="F9" i="1"/>
  <c r="G9" i="1" s="1"/>
  <c r="F8" i="1"/>
  <c r="G8" i="1" s="1"/>
  <c r="F7" i="1"/>
  <c r="G7" i="1" s="1"/>
  <c r="F6" i="1"/>
  <c r="G6" i="1" s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F97" i="1" s="1"/>
  <c r="G97" i="1" s="1"/>
  <c r="C91" i="1"/>
  <c r="F91" i="1" s="1"/>
  <c r="G91" i="1" s="1"/>
  <c r="C84" i="1"/>
  <c r="C78" i="1"/>
  <c r="C72" i="1"/>
  <c r="C63" i="1"/>
  <c r="C55" i="1"/>
  <c r="C49" i="1"/>
  <c r="F49" i="1" s="1"/>
  <c r="G49" i="1" s="1"/>
  <c r="C44" i="1"/>
  <c r="F44" i="1" s="1"/>
  <c r="G44" i="1" s="1"/>
  <c r="C38" i="1"/>
  <c r="F38" i="1" s="1"/>
  <c r="G38" i="1" s="1"/>
  <c r="C35" i="1"/>
  <c r="F35" i="1" s="1"/>
  <c r="G35" i="1" s="1"/>
  <c r="C33" i="1"/>
  <c r="C27" i="1"/>
  <c r="F27" i="1" s="1"/>
  <c r="G27" i="1" s="1"/>
  <c r="C21" i="1"/>
  <c r="F21" i="1" s="1"/>
  <c r="G21" i="1" s="1"/>
  <c r="C13" i="1"/>
  <c r="C5" i="1"/>
  <c r="F84" i="1" l="1"/>
  <c r="G84" i="1" s="1"/>
  <c r="F78" i="1"/>
  <c r="G78" i="1" s="1"/>
  <c r="F72" i="1"/>
  <c r="G72" i="1" s="1"/>
  <c r="E43" i="1"/>
  <c r="F63" i="1"/>
  <c r="G63" i="1" s="1"/>
  <c r="F13" i="1"/>
  <c r="G13" i="1" s="1"/>
  <c r="F5" i="1"/>
  <c r="G5" i="1" s="1"/>
  <c r="C43" i="1"/>
  <c r="D43" i="1"/>
  <c r="F55" i="1"/>
  <c r="G55" i="1" s="1"/>
  <c r="C4" i="1"/>
  <c r="D4" i="1"/>
  <c r="E4" i="1"/>
  <c r="E3" i="1" l="1"/>
  <c r="D3" i="1"/>
  <c r="F43" i="1"/>
  <c r="G43" i="1" s="1"/>
  <c r="C3" i="1"/>
  <c r="F4" i="1"/>
  <c r="G4" i="1" s="1"/>
  <c r="F3" i="1" l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<sst xmlns="http://schemas.openxmlformats.org/spreadsheetml/2006/main" count="125" uniqueCount="124">
  <si>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</si>
  <si>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</si>
  <si>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</si>
  <si>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</si>
  <si>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</si>
  <si>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</si>
  <si>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</si>
  <si>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</si>
  <si>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</si>
  <si>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</si>
  <si>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</si>
  <si>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</si>
  <si>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</si>
  <si>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</si>
  <si>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</si>
  <si>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</si>
  <si>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</si>
  <si>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</si>
  <si>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</si>
  <si>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</si>
  <si>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</si>
  <si>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</si>
  <si>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</si>
  <si>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</si>
  <si>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</si>
  <si>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</si>
  <si>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</si>
  <si>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</si>
  <si>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</si>
  <si>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</si>
  <si>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</si>
  <si>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</si>
  <si>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</si>
  <si>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</si>
  <si>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</si>
  <si>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</si>
  <si>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</si>
  <si>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</si>
  <si>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</si>
  <si>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</si>
  <si>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</si>
  <si>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</si>
  <si>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</si>
  <si>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</si>
  <si>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</si>
  <si>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</si>
  <si>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</si>
  <si>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</si>
  <si>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</si>
  <si>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</si>
  <si>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</si>
  <si>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</si>
  <si>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</si>
  <si>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</si>
  <si>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</si>
  <si>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</si>
  <si>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</si>
  <si>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</si>
  <si>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</si>
  <si>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</si>
  <si>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</si>
  <si>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</si>
  <si>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</si>
  <si>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</si>
  <si>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</si>
  <si>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</si>
  <si>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</si>
  <si>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</si>
  <si>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</si>
  <si>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</si>
  <si>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</si>
  <si>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</si>
  <si>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</si>
  <si>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</si>
  <si>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</si>
  <si>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</si>
  <si>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</si>
  <si>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</si>
  <si>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</si>
  <si>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</si>
  <si>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</si>
  <si>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</si>
  <si>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</si>
  <si>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</si>
  <si>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</si>
  <si>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</si>
  <si>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</si>
  <si>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</si>
  <si>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</si>
  <si>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</si>
  <si>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</si>
  <si>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</si>
  <si>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</si>
  <si>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</si>
  <si>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</si>
  <si>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</si>
  <si>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</si>
  <si>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</si>
  <si>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</si>
  <si>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</si>
  <si>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</si>
  <si>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</si>
  <si>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</si>
  <si>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</si>
  <si>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</si>
  <si>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</si>
  <si>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</si>
  <si>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</si>
  <si>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</si>
  <si>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</si>
  <si>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</si>
  <si>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</si>
  <si>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</si>
  <si>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</si>
  <si>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</si>
  <si>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</si>
  <si>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</si>
  <si>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</si>
  <si>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</si>
  <si>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</si>
  <si>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</si>
  <si>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MUNICIPIO DE SANTA CATARINA, GTO
DEL 1 DE ENERO AL AL 30 DE JUNIO DEL 2020</t>
  </si>
  <si>
    <t>PRESIDENTA MUNICIPAL
LIC. SONIA GARCÍA TOSCANO</t>
  </si>
  <si>
    <t>TESORERA MUNICIPAL
C.P. AURORA GONZÁLEZ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</si>
</sst>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1" xfId="8" applyFont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4" fillId="0" borderId="5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wrapText="1"/>
      <protection locked="0"/>
    </xf>
    <xf numFmtId="4" fontId="3" fillId="0" borderId="5" xfId="8" applyNumberFormat="1" applyFont="1" applyFill="1" applyBorder="1" applyAlignment="1" applyProtection="1">
      <alignment wrapText="1"/>
      <protection locked="0"/>
    </xf>
    <xf numFmtId="0" fontId="4" fillId="0" borderId="6" xfId="8" applyFont="1" applyBorder="1" applyAlignment="1">
      <alignment horizontal="center" vertical="top"/>
    </xf>
    <xf numFmtId="4" fontId="4" fillId="0" borderId="7" xfId="8" applyNumberFormat="1" applyFont="1" applyFill="1" applyBorder="1" applyAlignment="1" applyProtection="1">
      <alignment vertical="top" wrapText="1"/>
      <protection locked="0"/>
    </xf>
    <xf numFmtId="4" fontId="4" fillId="0" borderId="8" xfId="8" applyNumberFormat="1" applyFont="1" applyFill="1" applyBorder="1" applyAlignment="1" applyProtection="1">
      <alignment vertical="top"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 wrapText="1"/>
    </xf>
    <xf numFmtId="4" fontId="7" fillId="4" borderId="9" xfId="8" applyNumberFormat="1" applyFont="1" applyFill="1" applyBorder="1" applyAlignment="1">
      <alignment horizontal="center" vertical="center" wrapText="1"/>
    </xf>
    <xf numFmtId="0" fontId="7" fillId="4" borderId="13" xfId="8" applyFont="1" applyFill="1" applyBorder="1" applyAlignment="1">
      <alignment horizontal="center" vertical="center"/>
    </xf>
    <xf numFmtId="0" fontId="4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>
      <alignment horizontal="center" vertical="top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</cellXfs>
  <cellStyles count="62">
    <cellStyle name="=C:\WINNT\SYSTEM32\COMMAND.COM" xfId="25"/>
    <cellStyle name="Euro" xfId="1"/>
    <cellStyle name="Millares 2" xfId="2"/>
    <cellStyle name="Millares 2 2" xfId="3"/>
    <cellStyle name="Millares 2 2 2" xfId="54"/>
    <cellStyle name="Millares 2 2 3" xfId="45"/>
    <cellStyle name="Millares 2 2 4" xfId="36"/>
    <cellStyle name="Millares 2 2 5" xfId="27"/>
    <cellStyle name="Millares 2 2 6" xfId="17"/>
    <cellStyle name="Millares 2 3" xfId="4"/>
    <cellStyle name="Millares 2 3 2" xfId="55"/>
    <cellStyle name="Millares 2 3 3" xfId="46"/>
    <cellStyle name="Millares 2 3 4" xfId="37"/>
    <cellStyle name="Millares 2 3 5" xfId="28"/>
    <cellStyle name="Millares 2 3 6" xfId="18"/>
    <cellStyle name="Millares 2 4" xfId="53"/>
    <cellStyle name="Millares 2 5" xfId="44"/>
    <cellStyle name="Millares 2 6" xfId="35"/>
    <cellStyle name="Millares 2 7" xfId="26"/>
    <cellStyle name="Millares 2 8" xfId="16"/>
    <cellStyle name="Millares 3" xfId="5"/>
    <cellStyle name="Millares 3 2" xfId="56"/>
    <cellStyle name="Millares 3 3" xfId="47"/>
    <cellStyle name="Millares 3 4" xfId="38"/>
    <cellStyle name="Millares 3 5" xfId="29"/>
    <cellStyle name="Millares 3 6" xfId="19"/>
    <cellStyle name="Moneda 2" xfId="6"/>
    <cellStyle name="Moneda 2 2" xfId="57"/>
    <cellStyle name="Moneda 2 3" xfId="48"/>
    <cellStyle name="Moneda 2 4" xfId="39"/>
    <cellStyle name="Moneda 2 5" xfId="30"/>
    <cellStyle name="Moneda 2 6" xfId="20"/>
    <cellStyle name="Normal" xfId="0" builtinId="0"/>
    <cellStyle name="Normal 2" xfId="7"/>
    <cellStyle name="Normal 2 2" xfId="8"/>
    <cellStyle name="Normal 2 3" xfId="58"/>
    <cellStyle name="Normal 2 4" xfId="49"/>
    <cellStyle name="Normal 2 5" xfId="40"/>
    <cellStyle name="Normal 2 6" xfId="31"/>
    <cellStyle name="Normal 2 7" xfId="21"/>
    <cellStyle name="Normal 3" xfId="9"/>
    <cellStyle name="Normal 3 2" xfId="59"/>
    <cellStyle name="Normal 3 3" xfId="50"/>
    <cellStyle name="Normal 3 4" xfId="41"/>
    <cellStyle name="Normal 3 5" xfId="32"/>
    <cellStyle name="Normal 3 6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1"/>
    <cellStyle name="Normal 6 2 3" xfId="52"/>
    <cellStyle name="Normal 6 2 4" xfId="43"/>
    <cellStyle name="Normal 6 2 5" xfId="34"/>
    <cellStyle name="Normal 6 2 6" xfId="24"/>
    <cellStyle name="Normal 6 3" xfId="60"/>
    <cellStyle name="Normal 6 4" xfId="51"/>
    <cellStyle name="Normal 6 5" xfId="42"/>
    <cellStyle name="Normal 6 6" xfId="33"/>
    <cellStyle name="Normal 6 7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105" activePane="bottomLeft" state="frozen"/>
      <selection pane="bottomLeft" activeCell="C107" sqref="C107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4" width="34" customWidth="1"/>
    <col min="5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9" t="s">
        <v>121</v>
      </c>
      <c r="B1" s="40"/>
      <c r="C1" s="40"/>
      <c r="D1" s="40"/>
      <c r="E1" s="40"/>
      <c r="F1" s="40"/>
      <c r="G1" s="41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221768730.22</v>
      </c>
      <c r="D3" s="3">
        <f>SUM(D4+D43)</f>
        <v>66219352.590000004</v>
      </c>
      <c r="E3" s="3">
        <f>SUM(E4+E43)</f>
        <v>70351276.430000007</v>
      </c>
      <c r="F3" s="3">
        <f>C3+D3-E3</f>
        <v>217636806.38</v>
      </c>
      <c r="G3" s="4">
        <f>F3-C3</f>
        <v>-4131923.8400000036</v>
      </c>
    </row>
    <row r="4" spans="1:7" x14ac:dyDescent="0.2">
      <c r="A4" s="5">
        <v>1100</v>
      </c>
      <c r="B4" s="6" t="s">
        <v>4</v>
      </c>
      <c r="C4" s="7">
        <f>SUM(C5+C13+C21+C27+C33+C35+C38)</f>
        <v>36351228.439999998</v>
      </c>
      <c r="D4" s="7">
        <f>SUM(D5+D13+D21+D27+D33+D35+D38)</f>
        <v>64709238.880000003</v>
      </c>
      <c r="E4" s="7">
        <f>SUM(E5+E13+E21+E27+E33+E35+E38)</f>
        <v>70312138.090000004</v>
      </c>
      <c r="F4" s="7">
        <f t="shared" ref="F4:F67" si="0">C4+D4-E4</f>
        <v>30748329.229999989</v>
      </c>
      <c r="G4" s="8">
        <f t="shared" ref="G4:G67" si="1">F4-C4</f>
        <v>-5602899.2100000083</v>
      </c>
    </row>
    <row r="5" spans="1:7" x14ac:dyDescent="0.2">
      <c r="A5" s="5">
        <v>1110</v>
      </c>
      <c r="B5" s="6" t="s">
        <v>5</v>
      </c>
      <c r="C5" s="7">
        <f>SUM(C6:C12)</f>
        <v>25534178.699999999</v>
      </c>
      <c r="D5" s="7">
        <f>SUM(D6:D12)</f>
        <v>49535312.219999999</v>
      </c>
      <c r="E5" s="7">
        <f>SUM(E6:E12)</f>
        <v>48220482.600000001</v>
      </c>
      <c r="F5" s="7">
        <f t="shared" si="0"/>
        <v>26849008.32</v>
      </c>
      <c r="G5" s="8">
        <f t="shared" si="1"/>
        <v>1314829.620000001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12256559.17</v>
      </c>
      <c r="D7" s="10">
        <v>49535312.219999999</v>
      </c>
      <c r="E7" s="10">
        <v>37818005.600000001</v>
      </c>
      <c r="F7" s="10">
        <f t="shared" si="0"/>
        <v>23973865.789999999</v>
      </c>
      <c r="G7" s="11">
        <f t="shared" si="1"/>
        <v>11717306.619999999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13277619.529999999</v>
      </c>
      <c r="D9" s="10">
        <v>0</v>
      </c>
      <c r="E9" s="10">
        <v>10402477</v>
      </c>
      <c r="F9" s="10">
        <f t="shared" si="0"/>
        <v>2875142.5299999993</v>
      </c>
      <c r="G9" s="11">
        <f t="shared" si="1"/>
        <v>-10402477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5715892.0499999989</v>
      </c>
      <c r="D13" s="7">
        <f>SUM(D14:D20)</f>
        <v>14565136.73</v>
      </c>
      <c r="E13" s="7">
        <f>SUM(E14:E20)</f>
        <v>19407731.920000002</v>
      </c>
      <c r="F13" s="7">
        <f t="shared" si="0"/>
        <v>873296.8599999994</v>
      </c>
      <c r="G13" s="8">
        <f t="shared" si="1"/>
        <v>-4842595.1899999995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1648698.39</v>
      </c>
      <c r="D15" s="10">
        <v>0</v>
      </c>
      <c r="E15" s="10">
        <v>0</v>
      </c>
      <c r="F15" s="10">
        <f t="shared" si="0"/>
        <v>1648698.39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1765308.03</v>
      </c>
      <c r="D16" s="10">
        <v>4813819.9000000004</v>
      </c>
      <c r="E16" s="10">
        <v>6136834.9800000004</v>
      </c>
      <c r="F16" s="10">
        <f t="shared" si="0"/>
        <v>442292.95000000019</v>
      </c>
      <c r="G16" s="11">
        <f t="shared" si="1"/>
        <v>-1323015.0799999998</v>
      </c>
    </row>
    <row r="17" spans="1:7" x14ac:dyDescent="0.2">
      <c r="A17" s="9">
        <v>1124</v>
      </c>
      <c r="B17" s="26" t="s">
        <v>16</v>
      </c>
      <c r="C17" s="10">
        <v>1230894.94</v>
      </c>
      <c r="D17" s="10">
        <v>11501</v>
      </c>
      <c r="E17" s="10">
        <v>0</v>
      </c>
      <c r="F17" s="10">
        <f t="shared" si="0"/>
        <v>1242395.94</v>
      </c>
      <c r="G17" s="11">
        <f t="shared" si="1"/>
        <v>11501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10">
        <f t="shared" si="0"/>
        <v>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1070990.69</v>
      </c>
      <c r="D20" s="10">
        <v>9739815.8300000001</v>
      </c>
      <c r="E20" s="10">
        <v>13270896.939999999</v>
      </c>
      <c r="F20" s="10">
        <f t="shared" si="0"/>
        <v>-2460090.42</v>
      </c>
      <c r="G20" s="11">
        <f t="shared" si="1"/>
        <v>-3531081.11</v>
      </c>
    </row>
    <row r="21" spans="1:7" x14ac:dyDescent="0.2">
      <c r="A21" s="5">
        <v>1130</v>
      </c>
      <c r="B21" s="27" t="s">
        <v>19</v>
      </c>
      <c r="C21" s="7">
        <f>SUM(C22:C26)</f>
        <v>5101157.6899999995</v>
      </c>
      <c r="D21" s="7">
        <f>SUM(D22:D26)</f>
        <v>608789.93000000005</v>
      </c>
      <c r="E21" s="7">
        <f>SUM(E22:E26)</f>
        <v>2683923.5699999998</v>
      </c>
      <c r="F21" s="7">
        <f t="shared" si="0"/>
        <v>3026024.0499999993</v>
      </c>
      <c r="G21" s="8">
        <f t="shared" si="1"/>
        <v>-2075133.6400000001</v>
      </c>
    </row>
    <row r="22" spans="1:7" x14ac:dyDescent="0.2">
      <c r="A22" s="9">
        <v>1131</v>
      </c>
      <c r="B22" s="26" t="s">
        <v>20</v>
      </c>
      <c r="C22" s="10">
        <v>10942.15</v>
      </c>
      <c r="D22" s="10">
        <v>8852.5499999999993</v>
      </c>
      <c r="E22" s="10">
        <v>0</v>
      </c>
      <c r="F22" s="10">
        <f t="shared" si="0"/>
        <v>19794.699999999997</v>
      </c>
      <c r="G22" s="11">
        <f t="shared" si="1"/>
        <v>8852.5499999999975</v>
      </c>
    </row>
    <row r="23" spans="1:7" x14ac:dyDescent="0.2">
      <c r="A23" s="9">
        <v>1132</v>
      </c>
      <c r="B23" s="26" t="s">
        <v>21</v>
      </c>
      <c r="C23" s="10">
        <v>290.7</v>
      </c>
      <c r="D23" s="10">
        <v>0</v>
      </c>
      <c r="E23" s="10">
        <v>0</v>
      </c>
      <c r="F23" s="10">
        <f t="shared" si="0"/>
        <v>290.7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5089924.84</v>
      </c>
      <c r="D25" s="10">
        <v>599937.38</v>
      </c>
      <c r="E25" s="10">
        <v>2683923.5699999998</v>
      </c>
      <c r="F25" s="10">
        <f t="shared" si="0"/>
        <v>3005938.65</v>
      </c>
      <c r="G25" s="11">
        <f t="shared" si="1"/>
        <v>-2083986.19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185417501.78</v>
      </c>
      <c r="D43" s="7">
        <f>SUM(D44+D49+D55+D63+D72+D78+D84+D91+D97)</f>
        <v>1510113.71</v>
      </c>
      <c r="E43" s="7">
        <f>SUM(E44+E49+E55+E63+E72+E78+E84+E91+E97)</f>
        <v>39138.339999999997</v>
      </c>
      <c r="F43" s="7">
        <f t="shared" si="0"/>
        <v>186888477.15000001</v>
      </c>
      <c r="G43" s="8">
        <f t="shared" si="1"/>
        <v>1470975.3700000048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261781.47</v>
      </c>
      <c r="D49" s="14">
        <f>SUM(D50:D54)</f>
        <v>36131.79</v>
      </c>
      <c r="E49" s="14">
        <f>SUM(E50:E54)</f>
        <v>33623</v>
      </c>
      <c r="F49" s="14">
        <f t="shared" si="0"/>
        <v>264290.26</v>
      </c>
      <c r="G49" s="15">
        <f t="shared" si="1"/>
        <v>2508.7900000000081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261781.47</v>
      </c>
      <c r="D51" s="10">
        <v>36131.79</v>
      </c>
      <c r="E51" s="10">
        <v>33623</v>
      </c>
      <c r="F51" s="10">
        <f t="shared" si="0"/>
        <v>264290.26</v>
      </c>
      <c r="G51" s="11">
        <f t="shared" si="1"/>
        <v>2508.7900000000081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177869854.00999999</v>
      </c>
      <c r="D55" s="14">
        <f>SUM(D56:D62)</f>
        <v>326775.89</v>
      </c>
      <c r="E55" s="14">
        <f>SUM(E56:E62)</f>
        <v>174.34</v>
      </c>
      <c r="F55" s="14">
        <f t="shared" si="0"/>
        <v>178196455.55999997</v>
      </c>
      <c r="G55" s="15">
        <f t="shared" si="1"/>
        <v>326601.54999998212</v>
      </c>
    </row>
    <row r="56" spans="1:7" x14ac:dyDescent="0.2">
      <c r="A56" s="9">
        <v>1231</v>
      </c>
      <c r="B56" s="26" t="s">
        <v>51</v>
      </c>
      <c r="C56" s="10">
        <v>820000</v>
      </c>
      <c r="D56" s="10">
        <v>0</v>
      </c>
      <c r="E56" s="10">
        <v>0</v>
      </c>
      <c r="F56" s="10">
        <f t="shared" si="0"/>
        <v>820000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165007494.00999999</v>
      </c>
      <c r="D60" s="10">
        <v>326775.89</v>
      </c>
      <c r="E60" s="10">
        <v>174.34</v>
      </c>
      <c r="F60" s="10">
        <f t="shared" si="0"/>
        <v>165334095.55999997</v>
      </c>
      <c r="G60" s="11">
        <f t="shared" si="1"/>
        <v>326601.54999998212</v>
      </c>
    </row>
    <row r="61" spans="1:7" x14ac:dyDescent="0.2">
      <c r="A61" s="9">
        <v>1236</v>
      </c>
      <c r="B61" s="26" t="s">
        <v>56</v>
      </c>
      <c r="C61" s="10">
        <v>12042360</v>
      </c>
      <c r="D61" s="10">
        <v>0</v>
      </c>
      <c r="E61" s="10">
        <v>0</v>
      </c>
      <c r="F61" s="10">
        <f t="shared" si="0"/>
        <v>12042360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20806339.780000001</v>
      </c>
      <c r="D63" s="7">
        <f>SUM(D64:D71)</f>
        <v>1067746.03</v>
      </c>
      <c r="E63" s="7">
        <f>SUM(E64:E71)</f>
        <v>5341</v>
      </c>
      <c r="F63" s="7">
        <f t="shared" si="0"/>
        <v>21868744.810000002</v>
      </c>
      <c r="G63" s="8">
        <f t="shared" si="1"/>
        <v>1062405.0300000012</v>
      </c>
    </row>
    <row r="64" spans="1:7" x14ac:dyDescent="0.2">
      <c r="A64" s="9">
        <v>1241</v>
      </c>
      <c r="B64" s="26" t="s">
        <v>59</v>
      </c>
      <c r="C64" s="10">
        <v>1118480.8700000001</v>
      </c>
      <c r="D64" s="10">
        <v>181464.59</v>
      </c>
      <c r="E64" s="10">
        <v>0</v>
      </c>
      <c r="F64" s="10">
        <f t="shared" si="0"/>
        <v>1299945.4600000002</v>
      </c>
      <c r="G64" s="11">
        <f t="shared" si="1"/>
        <v>181464.59000000008</v>
      </c>
    </row>
    <row r="65" spans="1:7" x14ac:dyDescent="0.2">
      <c r="A65" s="9">
        <v>1242</v>
      </c>
      <c r="B65" s="26" t="s">
        <v>60</v>
      </c>
      <c r="C65" s="10">
        <v>901244.04</v>
      </c>
      <c r="D65" s="10">
        <v>0</v>
      </c>
      <c r="E65" s="10">
        <v>0</v>
      </c>
      <c r="F65" s="10">
        <f t="shared" si="0"/>
        <v>901244.04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15384916.220000001</v>
      </c>
      <c r="D67" s="10">
        <v>839600</v>
      </c>
      <c r="E67" s="10">
        <v>0</v>
      </c>
      <c r="F67" s="10">
        <f t="shared" si="0"/>
        <v>16224516.220000001</v>
      </c>
      <c r="G67" s="11">
        <f t="shared" si="1"/>
        <v>839600</v>
      </c>
    </row>
    <row r="68" spans="1:7" x14ac:dyDescent="0.2">
      <c r="A68" s="9">
        <v>1245</v>
      </c>
      <c r="B68" s="26" t="s">
        <v>63</v>
      </c>
      <c r="C68" s="10">
        <v>39440</v>
      </c>
      <c r="D68" s="10">
        <v>0</v>
      </c>
      <c r="E68" s="10">
        <v>0</v>
      </c>
      <c r="F68" s="10">
        <f t="shared" ref="F68:F100" si="2">C68+D68-E68</f>
        <v>39440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3283482.65</v>
      </c>
      <c r="D69" s="10">
        <v>46681.440000000002</v>
      </c>
      <c r="E69" s="10">
        <v>5341</v>
      </c>
      <c r="F69" s="10">
        <f t="shared" si="2"/>
        <v>3324823.09</v>
      </c>
      <c r="G69" s="11">
        <f t="shared" si="3"/>
        <v>41340.439999999944</v>
      </c>
    </row>
    <row r="70" spans="1:7" x14ac:dyDescent="0.2">
      <c r="A70" s="9">
        <v>1247</v>
      </c>
      <c r="B70" s="26" t="s">
        <v>65</v>
      </c>
      <c r="C70" s="10">
        <v>78776</v>
      </c>
      <c r="D70" s="10">
        <v>0</v>
      </c>
      <c r="E70" s="10">
        <v>0</v>
      </c>
      <c r="F70" s="10">
        <f t="shared" si="2"/>
        <v>78776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443935.5</v>
      </c>
      <c r="D72" s="7">
        <f>SUM(D73:D77)</f>
        <v>0</v>
      </c>
      <c r="E72" s="7">
        <f>SUM(E73:E77)</f>
        <v>0</v>
      </c>
      <c r="F72" s="7">
        <f t="shared" si="2"/>
        <v>443935.5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84000</v>
      </c>
      <c r="D73" s="10">
        <v>0</v>
      </c>
      <c r="E73" s="10">
        <v>0</v>
      </c>
      <c r="F73" s="10">
        <f t="shared" si="2"/>
        <v>84000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359935.5</v>
      </c>
      <c r="D76" s="13">
        <v>0</v>
      </c>
      <c r="E76" s="13">
        <v>0</v>
      </c>
      <c r="F76" s="13">
        <f t="shared" si="2"/>
        <v>359935.5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-14694935.23</v>
      </c>
      <c r="D78" s="7">
        <f>SUM(D79:D83)</f>
        <v>0</v>
      </c>
      <c r="E78" s="7">
        <f>SUM(E79:E83)</f>
        <v>0</v>
      </c>
      <c r="F78" s="7">
        <f t="shared" si="2"/>
        <v>-14694935.23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-14520952.880000001</v>
      </c>
      <c r="D81" s="13">
        <v>0</v>
      </c>
      <c r="E81" s="13">
        <v>0</v>
      </c>
      <c r="F81" s="13">
        <f t="shared" si="2"/>
        <v>-14520952.880000001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-173982.35</v>
      </c>
      <c r="D83" s="13">
        <v>0</v>
      </c>
      <c r="E83" s="13">
        <v>0</v>
      </c>
      <c r="F83" s="13">
        <f t="shared" si="2"/>
        <v>-173982.35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730526.25</v>
      </c>
      <c r="D84" s="7">
        <f>SUM(D85:D90)</f>
        <v>79460</v>
      </c>
      <c r="E84" s="7">
        <f>SUM(E85:E90)</f>
        <v>0</v>
      </c>
      <c r="F84" s="7">
        <f t="shared" si="2"/>
        <v>809986.25</v>
      </c>
      <c r="G84" s="8">
        <f t="shared" si="3"/>
        <v>79460</v>
      </c>
    </row>
    <row r="85" spans="1:7" x14ac:dyDescent="0.2">
      <c r="A85" s="9">
        <v>1271</v>
      </c>
      <c r="B85" s="26" t="s">
        <v>78</v>
      </c>
      <c r="C85" s="13">
        <v>3396274.61</v>
      </c>
      <c r="D85" s="13">
        <v>79460</v>
      </c>
      <c r="E85" s="13">
        <v>0</v>
      </c>
      <c r="F85" s="13">
        <f t="shared" si="2"/>
        <v>3475734.61</v>
      </c>
      <c r="G85" s="12">
        <f t="shared" si="3"/>
        <v>79460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-2665748.36</v>
      </c>
      <c r="D90" s="10">
        <v>0</v>
      </c>
      <c r="E90" s="10">
        <v>0</v>
      </c>
      <c r="F90" s="10">
        <f t="shared" si="2"/>
        <v>-2665748.36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8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56.25" x14ac:dyDescent="0.2">
      <c r="A107" s="34"/>
      <c r="B107" s="42" t="s">
        <v>122</v>
      </c>
      <c r="C107" s="37"/>
      <c r="D107" s="43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2014-02-09T04:04:15Z</dcterms:created>
  <dcterms:modified xsi:type="dcterms:W3CDTF">2020-07-24T15:05:16Z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