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firstSheet="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3" i="3"/>
  <c r="H21" i="3"/>
  <c r="I21" i="3" s="1"/>
  <c r="I20" i="3" s="1"/>
  <c r="H19" i="3"/>
  <c r="I19" i="3" s="1"/>
  <c r="H18" i="3"/>
  <c r="I18" i="3" s="1"/>
  <c r="H17" i="3"/>
  <c r="H15" i="3"/>
  <c r="I15" i="3" s="1"/>
  <c r="H14" i="3"/>
  <c r="I14" i="3" s="1"/>
  <c r="H13" i="3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C3" i="3" s="1"/>
  <c r="I13" i="4"/>
  <c r="I9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F3" i="3"/>
  <c r="E4" i="3"/>
  <c r="E3" i="3" s="1"/>
  <c r="H4" i="3"/>
  <c r="I4" i="3" s="1"/>
  <c r="E16" i="3"/>
  <c r="I16" i="3"/>
  <c r="E3" i="4"/>
  <c r="D3" i="3"/>
</calcChain>
</file>

<file path=xl/sharedStrings.xml><?xml version="1.0" encoding="utf-8"?>
<sst xmlns="http://schemas.openxmlformats.org/spreadsheetml/2006/main" count="189" uniqueCount="85">
  <si>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</si>
  <si>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</si>
  <si>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</si>
  <si>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</si>
  <si>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</si>
  <si>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</si>
  <si>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</si>
  <si>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</si>
  <si>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</si>
  <si>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</si>
  <si>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</si>
  <si>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</si>
  <si>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</si>
  <si>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</si>
  <si>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</si>
  <si>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</si>
  <si>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</si>
  <si>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</si>
  <si>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</si>
  <si>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</si>
  <si>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</si>
  <si>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</si>
  <si>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</si>
  <si>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</si>
  <si>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</si>
  <si>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</si>
  <si>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</si>
  <si>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</si>
  <si>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</si>
  <si>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</si>
  <si>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</si>
  <si>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</si>
  <si>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</si>
  <si>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</si>
  <si>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</si>
  <si>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</si>
  <si>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</si>
  <si>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</si>
  <si>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</si>
  <si>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</si>
  <si>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</si>
  <si>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</si>
  <si>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</si>
  <si>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</si>
  <si>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</si>
  <si>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</si>
  <si>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</si>
  <si>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</si>
  <si>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</si>
  <si>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</si>
  <si>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</si>
  <si>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</si>
  <si>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</si>
  <si>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 xml:space="preserve"> Ingresos vtas de bienes y servicio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</si>
  <si>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</si>
  <si>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</si>
  <si>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</si>
  <si>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</si>
  <si>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</si>
  <si>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 xml:space="preserve"> Accesorios</t>
  </si>
  <si>
    <t xml:space="preserve"> Imp no comprendidos en las fraccio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</si>
  <si>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</si>
  <si>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</si>
  <si>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</si>
  <si>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</si>
  <si>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</si>
  <si>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prestación de servicios</t>
  </si>
  <si>
    <t xml:space="preserve"> Otros Derechos</t>
  </si>
  <si>
    <t xml:space="preserve"> Derechos no comprendidos en fraccion</t>
  </si>
  <si>
    <t xml:space="preserve"> Productos de tipo corriente</t>
  </si>
  <si>
    <t xml:space="preserve"> Aprovechamientos de tipo corriente</t>
  </si>
  <si>
    <t>RECURSOS FEDERALES</t>
  </si>
  <si>
    <t>1.1.8</t>
  </si>
  <si>
    <t xml:space="preserve"> Transferencias corrientes</t>
  </si>
  <si>
    <t xml:space="preserve"> Aportaciones</t>
  </si>
  <si>
    <t>1.1.9</t>
  </si>
  <si>
    <t xml:space="preserve"> Participaciones</t>
  </si>
  <si>
    <t>RECURSOS ESTATALES</t>
  </si>
  <si>
    <t xml:space="preserve"> Convenios</t>
  </si>
  <si>
    <t>OTROS RECURSOS</t>
  </si>
  <si>
    <t>MUNICIPIO DE SANTA CATARINA, GTO
ESTADO ANALÍTICO DE INGRESOS
DEL 1 DE ENERO AL AL 31 DE DICIEMBRE DEL 2019</t>
  </si>
  <si>
    <t>MUNICIPIO DE SANTA CATARINA, GTO
ESTADO ANALÍTICO DE INGRESOS POR RUBRO
DEL 1 DE ENERO AL AL 31 DE DICIEMBRE DEL 2019</t>
  </si>
  <si>
    <t>MUNICIPIO DE SANTA CATARINA, GTO
ESTADO ANALÍTICO DE INGRESOS POR FUENTE DE FINANCIAMIENTO
DEL 1 DE ENERO AL AL 31 DE DICIEMBRE DEL 2019</t>
  </si>
  <si>
    <t>Presidenta Municipal
Lic. Sonia García Toscano</t>
  </si>
  <si>
    <t>Tesorera Municipal
C. P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</si>
</sst>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21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47509049.859999999</v>
      </c>
      <c r="F3" s="5">
        <v>16996444.379999999</v>
      </c>
      <c r="G3" s="5">
        <v>64505494.240000002</v>
      </c>
      <c r="H3" s="5">
        <v>88079473.930000007</v>
      </c>
      <c r="I3" s="5">
        <v>88164811.900000006</v>
      </c>
      <c r="J3" s="5">
        <v>40655762.039999999</v>
      </c>
      <c r="K3" s="14">
        <v>40655762.039999999</v>
      </c>
    </row>
    <row r="4" spans="1:11" x14ac:dyDescent="0.2">
      <c r="A4" s="61">
        <v>1</v>
      </c>
      <c r="B4" s="61"/>
      <c r="C4" s="61"/>
      <c r="D4" s="7" t="s">
        <v>52</v>
      </c>
      <c r="E4" s="4">
        <v>4193725.86</v>
      </c>
      <c r="F4" s="4">
        <v>149812.76999999999</v>
      </c>
      <c r="G4" s="4">
        <v>4343538.63</v>
      </c>
      <c r="H4" s="4">
        <v>4737173.54</v>
      </c>
      <c r="I4" s="4">
        <v>4822511.51</v>
      </c>
      <c r="J4" s="4">
        <v>628785.65</v>
      </c>
      <c r="K4" s="15">
        <v>628785.65</v>
      </c>
    </row>
    <row r="5" spans="1:11" x14ac:dyDescent="0.2">
      <c r="A5" s="61">
        <v>1</v>
      </c>
      <c r="B5" s="61"/>
      <c r="C5" s="61">
        <v>8</v>
      </c>
      <c r="D5" s="62" t="s">
        <v>52</v>
      </c>
      <c r="E5" s="4">
        <v>0</v>
      </c>
      <c r="F5" s="4">
        <v>0</v>
      </c>
      <c r="G5" s="4">
        <v>0</v>
      </c>
      <c r="H5" s="4">
        <v>149812.76999999999</v>
      </c>
      <c r="I5" s="4">
        <v>149812.76999999999</v>
      </c>
      <c r="J5" s="4">
        <v>149812.76999999999</v>
      </c>
      <c r="K5" s="15">
        <v>149812.76999999999</v>
      </c>
    </row>
    <row r="6" spans="1:11" x14ac:dyDescent="0.2">
      <c r="A6" s="61">
        <v>1</v>
      </c>
      <c r="B6" s="61"/>
      <c r="C6" s="61">
        <v>73</v>
      </c>
      <c r="D6" s="62" t="s">
        <v>53</v>
      </c>
      <c r="E6" s="4">
        <v>5000</v>
      </c>
      <c r="F6" s="4">
        <v>0</v>
      </c>
      <c r="G6" s="4">
        <v>5000</v>
      </c>
      <c r="H6" s="4">
        <v>0</v>
      </c>
      <c r="I6" s="4">
        <v>0</v>
      </c>
      <c r="J6" s="4">
        <v>-5000</v>
      </c>
      <c r="K6" s="15">
        <v>0</v>
      </c>
    </row>
    <row r="7" spans="1:11" x14ac:dyDescent="0.2">
      <c r="A7" s="61">
        <v>1</v>
      </c>
      <c r="B7" s="61"/>
      <c r="C7" s="61">
        <v>8</v>
      </c>
      <c r="D7" s="12" t="s">
        <v>52</v>
      </c>
      <c r="E7" s="4">
        <v>0</v>
      </c>
      <c r="F7" s="4">
        <v>149812.76999999999</v>
      </c>
      <c r="G7" s="4">
        <v>149812.76999999999</v>
      </c>
      <c r="H7" s="4">
        <v>0</v>
      </c>
      <c r="I7" s="4">
        <v>0</v>
      </c>
      <c r="J7" s="4">
        <v>0</v>
      </c>
      <c r="K7" s="15">
        <v>0</v>
      </c>
    </row>
    <row r="8" spans="1:11" x14ac:dyDescent="0.2">
      <c r="A8" s="61">
        <v>1</v>
      </c>
      <c r="B8" s="61" t="s">
        <v>54</v>
      </c>
      <c r="C8" s="61"/>
      <c r="D8" s="12" t="s">
        <v>55</v>
      </c>
      <c r="E8" s="4">
        <v>1425715.86</v>
      </c>
      <c r="F8" s="4">
        <v>0</v>
      </c>
      <c r="G8" s="4">
        <v>1425715.86</v>
      </c>
      <c r="H8" s="4">
        <v>1443235.72</v>
      </c>
      <c r="I8" s="4">
        <v>1443235.72</v>
      </c>
      <c r="J8" s="4">
        <v>17519.86</v>
      </c>
      <c r="K8" s="15">
        <v>17519.86</v>
      </c>
    </row>
    <row r="9" spans="1:11" x14ac:dyDescent="0.2">
      <c r="A9" s="63">
        <v>1</v>
      </c>
      <c r="B9" s="63" t="s">
        <v>54</v>
      </c>
      <c r="C9" s="63">
        <v>12</v>
      </c>
      <c r="D9" s="8" t="s">
        <v>56</v>
      </c>
      <c r="E9" s="4">
        <v>1183200</v>
      </c>
      <c r="F9" s="4">
        <v>0</v>
      </c>
      <c r="G9" s="4">
        <v>1183200</v>
      </c>
      <c r="H9" s="4">
        <v>1228252.02</v>
      </c>
      <c r="I9" s="4">
        <v>1228252.02</v>
      </c>
      <c r="J9" s="4">
        <v>45052.02</v>
      </c>
      <c r="K9" s="15">
        <v>45052.02</v>
      </c>
    </row>
    <row r="10" spans="1:11" x14ac:dyDescent="0.2">
      <c r="A10" s="63">
        <v>1</v>
      </c>
      <c r="B10" s="63" t="s">
        <v>54</v>
      </c>
      <c r="C10" s="63">
        <v>13</v>
      </c>
      <c r="D10" s="8" t="s">
        <v>57</v>
      </c>
      <c r="E10" s="4">
        <v>4000</v>
      </c>
      <c r="F10" s="4">
        <v>0</v>
      </c>
      <c r="G10" s="4">
        <v>4000</v>
      </c>
      <c r="H10" s="4">
        <v>7744.32</v>
      </c>
      <c r="I10" s="4">
        <v>7744.32</v>
      </c>
      <c r="J10" s="4">
        <v>3744.32</v>
      </c>
      <c r="K10" s="15">
        <v>3744.32</v>
      </c>
    </row>
    <row r="11" spans="1:11" x14ac:dyDescent="0.2">
      <c r="A11" s="63">
        <v>1</v>
      </c>
      <c r="B11" s="63" t="s">
        <v>54</v>
      </c>
      <c r="C11" s="63">
        <v>16</v>
      </c>
      <c r="D11" s="8" t="s">
        <v>58</v>
      </c>
      <c r="E11" s="4">
        <v>500</v>
      </c>
      <c r="F11" s="4">
        <v>0</v>
      </c>
      <c r="G11" s="4">
        <v>500</v>
      </c>
      <c r="H11" s="4">
        <v>0</v>
      </c>
      <c r="I11" s="4">
        <v>0</v>
      </c>
      <c r="J11" s="4">
        <v>-500</v>
      </c>
      <c r="K11" s="15">
        <v>0</v>
      </c>
    </row>
    <row r="12" spans="1:11" x14ac:dyDescent="0.2">
      <c r="A12" s="63">
        <v>1</v>
      </c>
      <c r="B12" s="63" t="s">
        <v>54</v>
      </c>
      <c r="C12" s="63">
        <v>17</v>
      </c>
      <c r="D12" s="8" t="s">
        <v>59</v>
      </c>
      <c r="E12" s="4">
        <v>0</v>
      </c>
      <c r="F12" s="4">
        <v>0</v>
      </c>
      <c r="G12" s="4">
        <v>0</v>
      </c>
      <c r="H12" s="4">
        <v>25894.5</v>
      </c>
      <c r="I12" s="4">
        <v>25894.5</v>
      </c>
      <c r="J12" s="4">
        <v>25894.5</v>
      </c>
      <c r="K12" s="15">
        <v>25894.5</v>
      </c>
    </row>
    <row r="13" spans="1:11" x14ac:dyDescent="0.2">
      <c r="A13" s="63">
        <v>1</v>
      </c>
      <c r="B13" s="63" t="s">
        <v>54</v>
      </c>
      <c r="C13" s="63">
        <v>19</v>
      </c>
      <c r="D13" s="8" t="s">
        <v>60</v>
      </c>
      <c r="E13" s="4">
        <v>238015.86</v>
      </c>
      <c r="F13" s="4">
        <v>0</v>
      </c>
      <c r="G13" s="4">
        <v>238015.86</v>
      </c>
      <c r="H13" s="4">
        <v>181344.88</v>
      </c>
      <c r="I13" s="4">
        <v>181344.88</v>
      </c>
      <c r="J13" s="4">
        <v>-56670.98</v>
      </c>
      <c r="K13" s="15">
        <v>0</v>
      </c>
    </row>
    <row r="14" spans="1:11" x14ac:dyDescent="0.2">
      <c r="A14" s="61">
        <v>1</v>
      </c>
      <c r="B14" s="61" t="s">
        <v>61</v>
      </c>
      <c r="C14" s="12"/>
      <c r="D14" s="61" t="s">
        <v>62</v>
      </c>
      <c r="E14" s="4">
        <v>1000</v>
      </c>
      <c r="F14" s="4">
        <v>0</v>
      </c>
      <c r="G14" s="4">
        <v>1000</v>
      </c>
      <c r="H14" s="4">
        <v>0</v>
      </c>
      <c r="I14" s="4">
        <v>0</v>
      </c>
      <c r="J14" s="4">
        <v>-1000</v>
      </c>
      <c r="K14" s="15">
        <v>0</v>
      </c>
    </row>
    <row r="15" spans="1:11" x14ac:dyDescent="0.2">
      <c r="A15" s="61">
        <v>1</v>
      </c>
      <c r="B15" s="61" t="s">
        <v>61</v>
      </c>
      <c r="C15" s="61">
        <v>31</v>
      </c>
      <c r="D15" s="12" t="s">
        <v>63</v>
      </c>
      <c r="E15" s="4">
        <v>1000</v>
      </c>
      <c r="F15" s="4">
        <v>0</v>
      </c>
      <c r="G15" s="4">
        <v>1000</v>
      </c>
      <c r="H15" s="4">
        <v>0</v>
      </c>
      <c r="I15" s="4">
        <v>0</v>
      </c>
      <c r="J15" s="4">
        <v>-1000</v>
      </c>
      <c r="K15" s="15">
        <v>0</v>
      </c>
    </row>
    <row r="16" spans="1:11" x14ac:dyDescent="0.2">
      <c r="A16" s="63">
        <v>1</v>
      </c>
      <c r="B16" s="63" t="s">
        <v>64</v>
      </c>
      <c r="C16" s="63"/>
      <c r="D16" s="8" t="s">
        <v>65</v>
      </c>
      <c r="E16" s="4">
        <v>2762010</v>
      </c>
      <c r="F16" s="4">
        <v>0</v>
      </c>
      <c r="G16" s="4">
        <v>2762010</v>
      </c>
      <c r="H16" s="4">
        <v>3144125.05</v>
      </c>
      <c r="I16" s="4">
        <v>3229463.02</v>
      </c>
      <c r="J16" s="4">
        <v>467453.02</v>
      </c>
      <c r="K16" s="15">
        <v>467453.02</v>
      </c>
    </row>
    <row r="17" spans="1:11" x14ac:dyDescent="0.2">
      <c r="A17" s="63">
        <v>1</v>
      </c>
      <c r="B17" s="63" t="s">
        <v>64</v>
      </c>
      <c r="C17" s="63">
        <v>43</v>
      </c>
      <c r="D17" s="8" t="s">
        <v>66</v>
      </c>
      <c r="E17" s="4">
        <v>1151500</v>
      </c>
      <c r="F17" s="4">
        <v>0</v>
      </c>
      <c r="G17" s="4">
        <v>1151500</v>
      </c>
      <c r="H17" s="4">
        <v>1058419.3999999999</v>
      </c>
      <c r="I17" s="4">
        <v>1143757.3700000001</v>
      </c>
      <c r="J17" s="4">
        <v>-7742.63</v>
      </c>
      <c r="K17" s="15">
        <v>0</v>
      </c>
    </row>
    <row r="18" spans="1:11" x14ac:dyDescent="0.2">
      <c r="A18" s="63">
        <v>1</v>
      </c>
      <c r="B18" s="63" t="s">
        <v>64</v>
      </c>
      <c r="C18" s="63">
        <v>44</v>
      </c>
      <c r="D18" s="8" t="s">
        <v>67</v>
      </c>
      <c r="E18" s="4">
        <v>64700</v>
      </c>
      <c r="F18" s="4">
        <v>0</v>
      </c>
      <c r="G18" s="4">
        <v>64700</v>
      </c>
      <c r="H18" s="4">
        <v>164499.21</v>
      </c>
      <c r="I18" s="4">
        <v>164499.21</v>
      </c>
      <c r="J18" s="4">
        <v>99799.21</v>
      </c>
      <c r="K18" s="15">
        <v>99799.21</v>
      </c>
    </row>
    <row r="19" spans="1:11" x14ac:dyDescent="0.2">
      <c r="A19" s="61">
        <v>1</v>
      </c>
      <c r="B19" s="61" t="s">
        <v>64</v>
      </c>
      <c r="C19" s="61">
        <v>45</v>
      </c>
      <c r="D19" s="12" t="s">
        <v>59</v>
      </c>
      <c r="E19" s="4">
        <v>0</v>
      </c>
      <c r="F19" s="4">
        <v>0</v>
      </c>
      <c r="G19" s="4">
        <v>0</v>
      </c>
      <c r="H19" s="4">
        <v>24141.73</v>
      </c>
      <c r="I19" s="4">
        <v>24141.73</v>
      </c>
      <c r="J19" s="4">
        <v>24141.73</v>
      </c>
      <c r="K19" s="15">
        <v>24141.73</v>
      </c>
    </row>
    <row r="20" spans="1:11" x14ac:dyDescent="0.2">
      <c r="A20" s="63">
        <v>1</v>
      </c>
      <c r="B20" s="63" t="s">
        <v>64</v>
      </c>
      <c r="C20" s="63">
        <v>49</v>
      </c>
      <c r="D20" s="8" t="s">
        <v>68</v>
      </c>
      <c r="E20" s="4">
        <v>365000</v>
      </c>
      <c r="F20" s="4">
        <v>0</v>
      </c>
      <c r="G20" s="4">
        <v>365000</v>
      </c>
      <c r="H20" s="4">
        <v>822002.3</v>
      </c>
      <c r="I20" s="4">
        <v>822002.3</v>
      </c>
      <c r="J20" s="4">
        <v>457002.3</v>
      </c>
      <c r="K20" s="15">
        <v>457002.3</v>
      </c>
    </row>
    <row r="21" spans="1:11" x14ac:dyDescent="0.2">
      <c r="A21" s="61">
        <v>1</v>
      </c>
      <c r="B21" s="61" t="s">
        <v>64</v>
      </c>
      <c r="C21" s="61">
        <v>51</v>
      </c>
      <c r="D21" s="12" t="s">
        <v>69</v>
      </c>
      <c r="E21" s="4">
        <v>912050</v>
      </c>
      <c r="F21" s="4">
        <v>0</v>
      </c>
      <c r="G21" s="4">
        <v>912050</v>
      </c>
      <c r="H21" s="4">
        <v>626484.4</v>
      </c>
      <c r="I21" s="4">
        <v>626484.4</v>
      </c>
      <c r="J21" s="4">
        <v>-285565.59999999998</v>
      </c>
      <c r="K21" s="15">
        <v>0</v>
      </c>
    </row>
    <row r="22" spans="1:11" x14ac:dyDescent="0.2">
      <c r="A22" s="63">
        <v>1</v>
      </c>
      <c r="B22" s="63" t="s">
        <v>64</v>
      </c>
      <c r="C22" s="63">
        <v>61</v>
      </c>
      <c r="D22" s="8" t="s">
        <v>70</v>
      </c>
      <c r="E22" s="4">
        <v>268760</v>
      </c>
      <c r="F22" s="4">
        <v>0</v>
      </c>
      <c r="G22" s="4">
        <v>268760</v>
      </c>
      <c r="H22" s="4">
        <v>448578.01</v>
      </c>
      <c r="I22" s="4">
        <v>448578.01</v>
      </c>
      <c r="J22" s="4">
        <v>179818.01</v>
      </c>
      <c r="K22" s="15">
        <v>179818.01</v>
      </c>
    </row>
    <row r="23" spans="1:11" x14ac:dyDescent="0.2">
      <c r="A23" s="63">
        <v>5</v>
      </c>
      <c r="B23" s="63"/>
      <c r="C23" s="63"/>
      <c r="D23" s="64" t="s">
        <v>71</v>
      </c>
      <c r="E23" s="4">
        <v>43315324</v>
      </c>
      <c r="F23" s="4">
        <v>15668145.640000001</v>
      </c>
      <c r="G23" s="4">
        <v>58983469.640000001</v>
      </c>
      <c r="H23" s="4">
        <v>64825901.509999998</v>
      </c>
      <c r="I23" s="4">
        <v>64825901.509999998</v>
      </c>
      <c r="J23" s="4">
        <v>21510577.510000002</v>
      </c>
      <c r="K23" s="15">
        <v>21510577.510000002</v>
      </c>
    </row>
    <row r="24" spans="1:11" x14ac:dyDescent="0.2">
      <c r="A24" s="63">
        <v>5</v>
      </c>
      <c r="B24" s="63"/>
      <c r="C24" s="63"/>
      <c r="D24" s="64" t="s">
        <v>52</v>
      </c>
      <c r="E24" s="4">
        <v>0</v>
      </c>
      <c r="F24" s="4">
        <v>8200</v>
      </c>
      <c r="G24" s="4">
        <v>8200</v>
      </c>
      <c r="H24" s="4">
        <v>5783677.9299999997</v>
      </c>
      <c r="I24" s="4">
        <v>5783677.9299999997</v>
      </c>
      <c r="J24" s="4">
        <v>5783677.9299999997</v>
      </c>
      <c r="K24" s="15">
        <v>5783677.9299999997</v>
      </c>
    </row>
    <row r="25" spans="1:11" x14ac:dyDescent="0.2">
      <c r="A25" s="61">
        <v>5</v>
      </c>
      <c r="B25" s="61"/>
      <c r="C25" s="61">
        <v>8</v>
      </c>
      <c r="D25" s="12" t="s">
        <v>52</v>
      </c>
      <c r="E25" s="4">
        <v>0</v>
      </c>
      <c r="F25" s="4">
        <v>0</v>
      </c>
      <c r="G25" s="4">
        <v>0</v>
      </c>
      <c r="H25" s="4">
        <v>5783677.9299999997</v>
      </c>
      <c r="I25" s="4">
        <v>5783677.9299999997</v>
      </c>
      <c r="J25" s="4">
        <v>5783677.9299999997</v>
      </c>
      <c r="K25" s="15">
        <v>5783677.9299999997</v>
      </c>
    </row>
    <row r="26" spans="1:11" x14ac:dyDescent="0.2">
      <c r="A26" s="61">
        <v>5</v>
      </c>
      <c r="B26" s="61"/>
      <c r="C26" s="61">
        <v>8</v>
      </c>
      <c r="D26" s="12" t="s">
        <v>71</v>
      </c>
      <c r="E26" s="4">
        <v>0</v>
      </c>
      <c r="F26" s="4">
        <v>8200</v>
      </c>
      <c r="G26" s="4">
        <v>8200</v>
      </c>
      <c r="H26" s="4">
        <v>0</v>
      </c>
      <c r="I26" s="4">
        <v>0</v>
      </c>
      <c r="J26" s="4">
        <v>0</v>
      </c>
      <c r="K26" s="15">
        <v>0</v>
      </c>
    </row>
    <row r="27" spans="1:11" x14ac:dyDescent="0.2">
      <c r="A27" s="61">
        <v>5</v>
      </c>
      <c r="B27" s="61" t="s">
        <v>64</v>
      </c>
      <c r="C27" s="61"/>
      <c r="D27" s="61" t="s">
        <v>65</v>
      </c>
      <c r="E27" s="4">
        <v>0</v>
      </c>
      <c r="F27" s="4">
        <v>0</v>
      </c>
      <c r="G27" s="4">
        <v>0</v>
      </c>
      <c r="H27" s="4">
        <v>66951.94</v>
      </c>
      <c r="I27" s="4">
        <v>66951.94</v>
      </c>
      <c r="J27" s="4">
        <v>66951.94</v>
      </c>
      <c r="K27" s="15">
        <v>66951.94</v>
      </c>
    </row>
    <row r="28" spans="1:11" x14ac:dyDescent="0.2">
      <c r="A28" s="61">
        <v>5</v>
      </c>
      <c r="B28" s="61" t="s">
        <v>64</v>
      </c>
      <c r="C28" s="61">
        <v>43</v>
      </c>
      <c r="D28" s="61" t="s">
        <v>66</v>
      </c>
      <c r="E28" s="4">
        <v>0</v>
      </c>
      <c r="F28" s="4">
        <v>0</v>
      </c>
      <c r="G28" s="4">
        <v>0</v>
      </c>
      <c r="H28" s="4">
        <v>64264.94</v>
      </c>
      <c r="I28" s="4">
        <v>64264.94</v>
      </c>
      <c r="J28" s="4">
        <v>64264.94</v>
      </c>
      <c r="K28" s="15">
        <v>64264.94</v>
      </c>
    </row>
    <row r="29" spans="1:11" x14ac:dyDescent="0.2">
      <c r="A29" s="61">
        <v>5</v>
      </c>
      <c r="B29" s="61" t="s">
        <v>64</v>
      </c>
      <c r="C29" s="61">
        <v>61</v>
      </c>
      <c r="D29" s="61" t="s">
        <v>70</v>
      </c>
      <c r="E29" s="4">
        <v>0</v>
      </c>
      <c r="F29" s="4">
        <v>0</v>
      </c>
      <c r="G29" s="4">
        <v>0</v>
      </c>
      <c r="H29" s="4">
        <v>2687</v>
      </c>
      <c r="I29" s="4">
        <v>2687</v>
      </c>
      <c r="J29" s="4">
        <v>2687</v>
      </c>
      <c r="K29" s="15">
        <v>2687</v>
      </c>
    </row>
    <row r="30" spans="1:11" x14ac:dyDescent="0.2">
      <c r="A30" s="61">
        <v>5</v>
      </c>
      <c r="B30" s="63" t="s">
        <v>72</v>
      </c>
      <c r="C30" s="63"/>
      <c r="D30" s="65" t="s">
        <v>73</v>
      </c>
      <c r="E30" s="4">
        <v>0</v>
      </c>
      <c r="F30" s="4">
        <v>12066292</v>
      </c>
      <c r="G30" s="4">
        <v>12066292</v>
      </c>
      <c r="H30" s="4">
        <v>12066294</v>
      </c>
      <c r="I30" s="4">
        <v>12066294</v>
      </c>
      <c r="J30" s="4">
        <v>12066294</v>
      </c>
      <c r="K30" s="15">
        <v>12066294</v>
      </c>
    </row>
    <row r="31" spans="1:11" x14ac:dyDescent="0.2">
      <c r="A31" s="61">
        <v>5</v>
      </c>
      <c r="B31" s="61" t="s">
        <v>72</v>
      </c>
      <c r="C31" s="63">
        <v>82</v>
      </c>
      <c r="D31" s="61" t="s">
        <v>74</v>
      </c>
      <c r="E31" s="4">
        <v>0</v>
      </c>
      <c r="F31" s="4">
        <v>12066292</v>
      </c>
      <c r="G31" s="4">
        <v>12066292</v>
      </c>
      <c r="H31" s="4">
        <v>12066294</v>
      </c>
      <c r="I31" s="4">
        <v>12066294</v>
      </c>
      <c r="J31" s="4">
        <v>12066294</v>
      </c>
      <c r="K31" s="15">
        <v>12066294</v>
      </c>
    </row>
    <row r="32" spans="1:11" x14ac:dyDescent="0.2">
      <c r="A32" s="63">
        <v>5</v>
      </c>
      <c r="B32" s="63" t="s">
        <v>75</v>
      </c>
      <c r="C32" s="63"/>
      <c r="D32" s="64" t="s">
        <v>76</v>
      </c>
      <c r="E32" s="4">
        <v>43315324</v>
      </c>
      <c r="F32" s="4">
        <v>3593653.64</v>
      </c>
      <c r="G32" s="4">
        <v>46908977.640000001</v>
      </c>
      <c r="H32" s="4">
        <v>46908977.640000001</v>
      </c>
      <c r="I32" s="4">
        <v>46908977.640000001</v>
      </c>
      <c r="J32" s="4">
        <v>3593653.64</v>
      </c>
      <c r="K32" s="15">
        <v>3593653.64</v>
      </c>
    </row>
    <row r="33" spans="1:11" x14ac:dyDescent="0.2">
      <c r="A33" s="61">
        <v>5</v>
      </c>
      <c r="B33" s="61" t="s">
        <v>75</v>
      </c>
      <c r="C33" s="61">
        <v>81</v>
      </c>
      <c r="D33" s="61" t="s">
        <v>76</v>
      </c>
      <c r="E33" s="4">
        <v>43315324</v>
      </c>
      <c r="F33" s="4">
        <v>3593653.64</v>
      </c>
      <c r="G33" s="4">
        <v>46908977.640000001</v>
      </c>
      <c r="H33" s="4">
        <v>46908977.640000001</v>
      </c>
      <c r="I33" s="4">
        <v>46908977.640000001</v>
      </c>
      <c r="J33" s="4">
        <v>3593653.64</v>
      </c>
      <c r="K33" s="15">
        <v>3593653.64</v>
      </c>
    </row>
    <row r="34" spans="1:11" x14ac:dyDescent="0.2">
      <c r="A34" s="61">
        <v>6</v>
      </c>
      <c r="B34" s="61"/>
      <c r="C34" s="61"/>
      <c r="D34" s="61" t="s">
        <v>77</v>
      </c>
      <c r="E34" s="4">
        <v>0</v>
      </c>
      <c r="F34" s="4">
        <v>568223.77</v>
      </c>
      <c r="G34" s="4">
        <v>568223.77</v>
      </c>
      <c r="H34" s="4">
        <v>17918847.879999999</v>
      </c>
      <c r="I34" s="4">
        <v>17918847.879999999</v>
      </c>
      <c r="J34" s="4">
        <v>17918847.879999999</v>
      </c>
      <c r="K34" s="15">
        <v>17918847.879999999</v>
      </c>
    </row>
    <row r="35" spans="1:11" x14ac:dyDescent="0.2">
      <c r="A35" s="61">
        <v>6</v>
      </c>
      <c r="B35" s="61"/>
      <c r="C35" s="61"/>
      <c r="D35" s="61" t="s">
        <v>71</v>
      </c>
      <c r="E35" s="4">
        <v>0</v>
      </c>
      <c r="F35" s="4">
        <v>0</v>
      </c>
      <c r="G35" s="4">
        <v>0</v>
      </c>
      <c r="H35" s="4">
        <v>2077665.87</v>
      </c>
      <c r="I35" s="4">
        <v>2077665.87</v>
      </c>
      <c r="J35" s="4">
        <v>2077665.87</v>
      </c>
      <c r="K35" s="15">
        <v>2077665.87</v>
      </c>
    </row>
    <row r="36" spans="1:11" x14ac:dyDescent="0.2">
      <c r="A36" s="61">
        <v>6</v>
      </c>
      <c r="B36" s="61"/>
      <c r="C36" s="12">
        <v>8</v>
      </c>
      <c r="D36" s="61" t="s">
        <v>71</v>
      </c>
      <c r="E36" s="4">
        <v>0</v>
      </c>
      <c r="F36" s="4">
        <v>0</v>
      </c>
      <c r="G36" s="4">
        <v>0</v>
      </c>
      <c r="H36" s="4">
        <v>2077665.87</v>
      </c>
      <c r="I36" s="4">
        <v>2077665.87</v>
      </c>
      <c r="J36" s="4">
        <v>2077665.87</v>
      </c>
      <c r="K36" s="15">
        <v>2077665.87</v>
      </c>
    </row>
    <row r="37" spans="1:11" x14ac:dyDescent="0.2">
      <c r="A37" s="61">
        <v>6</v>
      </c>
      <c r="B37" s="61" t="s">
        <v>72</v>
      </c>
      <c r="C37" s="61"/>
      <c r="D37" s="61" t="s">
        <v>73</v>
      </c>
      <c r="E37" s="4">
        <v>0</v>
      </c>
      <c r="F37" s="4">
        <v>568223.77</v>
      </c>
      <c r="G37" s="4">
        <v>568223.77</v>
      </c>
      <c r="H37" s="4">
        <v>15841182.01</v>
      </c>
      <c r="I37" s="4">
        <v>15841182.01</v>
      </c>
      <c r="J37" s="4">
        <v>15841182.01</v>
      </c>
      <c r="K37" s="15">
        <v>15841182.01</v>
      </c>
    </row>
    <row r="38" spans="1:11" x14ac:dyDescent="0.2">
      <c r="A38" s="61">
        <v>6</v>
      </c>
      <c r="B38" s="63" t="s">
        <v>72</v>
      </c>
      <c r="C38" s="63">
        <v>83</v>
      </c>
      <c r="D38" s="63" t="s">
        <v>78</v>
      </c>
      <c r="E38" s="4">
        <v>0</v>
      </c>
      <c r="F38" s="4">
        <v>568223.77</v>
      </c>
      <c r="G38" s="4">
        <v>568223.77</v>
      </c>
      <c r="H38" s="4">
        <v>15841182.01</v>
      </c>
      <c r="I38" s="4">
        <v>15841182.01</v>
      </c>
      <c r="J38" s="4">
        <v>15841182.01</v>
      </c>
      <c r="K38" s="15">
        <v>15841182.01</v>
      </c>
    </row>
    <row r="39" spans="1:11" x14ac:dyDescent="0.2">
      <c r="A39" s="61">
        <v>7</v>
      </c>
      <c r="B39" s="61"/>
      <c r="C39" s="61"/>
      <c r="D39" s="61" t="s">
        <v>79</v>
      </c>
      <c r="E39" s="4">
        <v>0</v>
      </c>
      <c r="F39" s="4">
        <v>610262.19999999995</v>
      </c>
      <c r="G39" s="4">
        <v>610262.19999999995</v>
      </c>
      <c r="H39" s="4">
        <v>597551</v>
      </c>
      <c r="I39" s="4">
        <v>597551</v>
      </c>
      <c r="J39" s="4">
        <v>597551</v>
      </c>
      <c r="K39" s="15">
        <v>597551</v>
      </c>
    </row>
    <row r="40" spans="1:11" x14ac:dyDescent="0.2">
      <c r="A40" s="61">
        <v>7</v>
      </c>
      <c r="B40" s="63" t="s">
        <v>72</v>
      </c>
      <c r="C40" s="63"/>
      <c r="D40" s="63" t="s">
        <v>73</v>
      </c>
      <c r="E40" s="4">
        <v>0</v>
      </c>
      <c r="F40" s="4">
        <v>610262.19999999995</v>
      </c>
      <c r="G40" s="4">
        <v>610262.19999999995</v>
      </c>
      <c r="H40" s="4">
        <v>597551</v>
      </c>
      <c r="I40" s="4">
        <v>597551</v>
      </c>
      <c r="J40" s="4">
        <v>597551</v>
      </c>
      <c r="K40" s="15">
        <v>597551</v>
      </c>
    </row>
    <row r="41" spans="1:11" x14ac:dyDescent="0.2">
      <c r="A41" s="61">
        <v>7</v>
      </c>
      <c r="B41" s="61" t="s">
        <v>72</v>
      </c>
      <c r="C41" s="61">
        <v>83</v>
      </c>
      <c r="D41" s="61" t="s">
        <v>78</v>
      </c>
      <c r="E41" s="4">
        <v>0</v>
      </c>
      <c r="F41" s="4">
        <v>610262.19999999995</v>
      </c>
      <c r="G41" s="4">
        <v>610262.19999999995</v>
      </c>
      <c r="H41" s="4">
        <v>597551</v>
      </c>
      <c r="I41" s="4">
        <v>597551</v>
      </c>
      <c r="J41" s="4">
        <v>597551</v>
      </c>
      <c r="K41" s="15">
        <v>597551</v>
      </c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49</v>
      </c>
    </row>
    <row r="3" spans="1:1" ht="11.25" customHeight="1" x14ac:dyDescent="0.2">
      <c r="A3" s="57" t="s">
        <v>50</v>
      </c>
    </row>
    <row r="4" spans="1:1" ht="11.25" customHeight="1" x14ac:dyDescent="0.2">
      <c r="A4" s="57" t="s">
        <v>51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D26" sqref="D2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47509049.859999999</v>
      </c>
      <c r="D3" s="68">
        <f>SUM(D4:D8)+D11+SUM(D15:D18)</f>
        <v>16996444.379999999</v>
      </c>
      <c r="E3" s="68">
        <f>SUM(E4:E8)+E11+SUM(E15:E18)</f>
        <v>64505494.240000002</v>
      </c>
      <c r="F3" s="68">
        <f>SUM(F4:F8)+F11+SUM(F15:F18)</f>
        <v>88079473.929999992</v>
      </c>
      <c r="G3" s="68">
        <f>SUM(G4:G8)+G11+SUM(G15:G18)</f>
        <v>88164811.900000006</v>
      </c>
      <c r="H3" s="68">
        <f>+G3-C3</f>
        <v>40655762.040000007</v>
      </c>
      <c r="I3" s="70">
        <f>IF(H3&gt;0,H3,0)</f>
        <v>40655762.040000007</v>
      </c>
      <c r="J3" s="8"/>
    </row>
    <row r="4" spans="1:10" s="9" customFormat="1" x14ac:dyDescent="0.2">
      <c r="A4" s="25">
        <v>10</v>
      </c>
      <c r="B4" s="8" t="s">
        <v>11</v>
      </c>
      <c r="C4" s="66">
        <v>1425715.86</v>
      </c>
      <c r="D4" s="66">
        <v>0</v>
      </c>
      <c r="E4" s="66">
        <f>D4+C4</f>
        <v>1425715.86</v>
      </c>
      <c r="F4" s="66">
        <v>1443235.72</v>
      </c>
      <c r="G4" s="66">
        <v>1443235.72</v>
      </c>
      <c r="H4" s="66">
        <f t="shared" ref="H4:H15" si="0">+G4-C4</f>
        <v>17519.85999999987</v>
      </c>
      <c r="I4" s="67">
        <f>IF(H4&gt;0,H4,0)</f>
        <v>17519.85999999987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1000</v>
      </c>
      <c r="D6" s="66">
        <v>0</v>
      </c>
      <c r="E6" s="66">
        <f t="shared" si="1"/>
        <v>1000</v>
      </c>
      <c r="F6" s="66">
        <v>0</v>
      </c>
      <c r="G6" s="66">
        <v>0</v>
      </c>
      <c r="H6" s="66">
        <f t="shared" si="0"/>
        <v>-1000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1581200</v>
      </c>
      <c r="D7" s="66">
        <v>0</v>
      </c>
      <c r="E7" s="66">
        <f t="shared" si="1"/>
        <v>1581200</v>
      </c>
      <c r="F7" s="66">
        <v>2133327.58</v>
      </c>
      <c r="G7" s="66">
        <v>2218665.5499999998</v>
      </c>
      <c r="H7" s="66">
        <f t="shared" si="0"/>
        <v>637465.54999999981</v>
      </c>
      <c r="I7" s="67">
        <f t="shared" si="2"/>
        <v>637465.54999999981</v>
      </c>
      <c r="J7" s="8"/>
    </row>
    <row r="8" spans="1:10" s="9" customFormat="1" x14ac:dyDescent="0.2">
      <c r="A8" s="25">
        <v>50</v>
      </c>
      <c r="B8" s="8" t="s">
        <v>15</v>
      </c>
      <c r="C8" s="66">
        <v>912050</v>
      </c>
      <c r="D8" s="66">
        <v>0</v>
      </c>
      <c r="E8" s="66">
        <f t="shared" si="1"/>
        <v>912050</v>
      </c>
      <c r="F8" s="66">
        <v>626484.4</v>
      </c>
      <c r="G8" s="66">
        <v>626484.4</v>
      </c>
      <c r="H8" s="66">
        <f t="shared" si="0"/>
        <v>-285565.59999999998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912050</v>
      </c>
      <c r="D9" s="66">
        <v>0</v>
      </c>
      <c r="E9" s="66">
        <f t="shared" si="1"/>
        <v>912050</v>
      </c>
      <c r="F9" s="66">
        <v>626484.4</v>
      </c>
      <c r="G9" s="66">
        <v>626484.4</v>
      </c>
      <c r="H9" s="66">
        <f t="shared" si="0"/>
        <v>-285565.59999999998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268760</v>
      </c>
      <c r="D11" s="66">
        <v>0</v>
      </c>
      <c r="E11" s="66">
        <f t="shared" si="1"/>
        <v>268760</v>
      </c>
      <c r="F11" s="66">
        <v>451265.01</v>
      </c>
      <c r="G11" s="66">
        <v>451265.01</v>
      </c>
      <c r="H11" s="66">
        <f t="shared" si="0"/>
        <v>182505.01</v>
      </c>
      <c r="I11" s="67">
        <f t="shared" si="2"/>
        <v>182505.01</v>
      </c>
      <c r="J11" s="8"/>
    </row>
    <row r="12" spans="1:10" s="9" customFormat="1" x14ac:dyDescent="0.2">
      <c r="A12" s="25">
        <v>61</v>
      </c>
      <c r="B12" s="26" t="s">
        <v>16</v>
      </c>
      <c r="C12" s="66">
        <v>268760</v>
      </c>
      <c r="D12" s="66">
        <v>0</v>
      </c>
      <c r="E12" s="66">
        <f t="shared" si="1"/>
        <v>268760</v>
      </c>
      <c r="F12" s="66">
        <v>451265.01</v>
      </c>
      <c r="G12" s="66">
        <v>451265.01</v>
      </c>
      <c r="H12" s="66">
        <f t="shared" si="0"/>
        <v>182505.01</v>
      </c>
      <c r="I12" s="67">
        <f t="shared" si="2"/>
        <v>182505.01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5000</v>
      </c>
      <c r="D15" s="66">
        <v>0</v>
      </c>
      <c r="E15" s="66">
        <f t="shared" si="1"/>
        <v>5000</v>
      </c>
      <c r="F15" s="66">
        <v>0</v>
      </c>
      <c r="G15" s="66">
        <v>0</v>
      </c>
      <c r="H15" s="66">
        <f t="shared" si="0"/>
        <v>-5000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43315324</v>
      </c>
      <c r="D16" s="66">
        <v>16838431.609999999</v>
      </c>
      <c r="E16" s="66">
        <f>D16+C16</f>
        <v>60153755.609999999</v>
      </c>
      <c r="F16" s="66">
        <v>75414004.650000006</v>
      </c>
      <c r="G16" s="66">
        <v>75414004.650000006</v>
      </c>
      <c r="H16" s="66">
        <f>+G16-C16</f>
        <v>32098680.650000006</v>
      </c>
      <c r="I16" s="67">
        <f>IF(H16&gt;0,H16,0)</f>
        <v>32098680.650000006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158012.76999999999</v>
      </c>
      <c r="E18" s="69">
        <f>D18+C18</f>
        <v>158012.76999999999</v>
      </c>
      <c r="F18" s="69">
        <v>8011156.5700000003</v>
      </c>
      <c r="G18" s="69">
        <v>8011156.5700000003</v>
      </c>
      <c r="H18" s="69">
        <f>+G18-C18</f>
        <v>8011156.5700000003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33.75" x14ac:dyDescent="0.2">
      <c r="A25" s="51"/>
      <c r="B25" s="53" t="s">
        <v>83</v>
      </c>
      <c r="C25" s="54"/>
      <c r="D25" s="55" t="s">
        <v>84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18" activePane="bottomLeft" state="frozen"/>
      <selection pane="bottomLeft" activeCell="D28" sqref="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29.16406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82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47509049.859999999</v>
      </c>
      <c r="D3" s="71">
        <f>SUM(D4+D16+D21)</f>
        <v>16996444.379999999</v>
      </c>
      <c r="E3" s="71">
        <f>SUM(E4+E16+E21)</f>
        <v>64505494.240000002</v>
      </c>
      <c r="F3" s="71">
        <f>SUM(F4+F16+F21)</f>
        <v>88079473.930000007</v>
      </c>
      <c r="G3" s="71">
        <f>SUM(G4+G16+G21)</f>
        <v>88164811.900000006</v>
      </c>
      <c r="H3" s="68">
        <f>+G3-C3</f>
        <v>40655762.040000007</v>
      </c>
      <c r="I3" s="72">
        <f>IF(H3&gt;0,H3,0)</f>
        <v>40655762.040000007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47504049.859999999</v>
      </c>
      <c r="D4" s="68">
        <f>SUM(D5:D8)+D11+D14+D15</f>
        <v>16838431.609999999</v>
      </c>
      <c r="E4" s="68">
        <f>SUM(E5:E8)+E11+E14+E15</f>
        <v>64342481.469999999</v>
      </c>
      <c r="F4" s="68">
        <f>SUM(F5:F8)+F11+F14+F15</f>
        <v>80068317.359999999</v>
      </c>
      <c r="G4" s="68">
        <f>SUM(G5:G8)+G11+G14+G15</f>
        <v>80153655.330000013</v>
      </c>
      <c r="H4" s="68">
        <f t="shared" ref="H4:H21" si="0">+G4-C4</f>
        <v>32649605.470000014</v>
      </c>
      <c r="I4" s="70">
        <f>IF(H4&gt;0,H4,0)</f>
        <v>32649605.470000014</v>
      </c>
      <c r="J4" s="8"/>
    </row>
    <row r="5" spans="1:10" x14ac:dyDescent="0.2">
      <c r="A5" s="43">
        <v>10</v>
      </c>
      <c r="B5" s="32" t="s">
        <v>11</v>
      </c>
      <c r="C5" s="66">
        <v>1425715.86</v>
      </c>
      <c r="D5" s="66">
        <v>0</v>
      </c>
      <c r="E5" s="66">
        <f>C5+D5</f>
        <v>1425715.86</v>
      </c>
      <c r="F5" s="66">
        <v>1443235.72</v>
      </c>
      <c r="G5" s="66">
        <v>1443235.72</v>
      </c>
      <c r="H5" s="66">
        <f t="shared" si="0"/>
        <v>17519.85999999987</v>
      </c>
      <c r="I5" s="67">
        <f>IF(H5&gt;0,H5,0)</f>
        <v>17519.85999999987</v>
      </c>
      <c r="J5" s="8"/>
    </row>
    <row r="6" spans="1:10" x14ac:dyDescent="0.2">
      <c r="A6" s="43">
        <v>30</v>
      </c>
      <c r="B6" s="32" t="s">
        <v>13</v>
      </c>
      <c r="C6" s="66">
        <v>1000</v>
      </c>
      <c r="D6" s="66">
        <v>0</v>
      </c>
      <c r="E6" s="66">
        <f t="shared" ref="E6:E13" si="1">C6+D6</f>
        <v>1000</v>
      </c>
      <c r="F6" s="66">
        <v>0</v>
      </c>
      <c r="G6" s="66">
        <v>0</v>
      </c>
      <c r="H6" s="66">
        <f t="shared" si="0"/>
        <v>-1000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1581200</v>
      </c>
      <c r="D7" s="66">
        <v>0</v>
      </c>
      <c r="E7" s="66">
        <f t="shared" si="1"/>
        <v>1581200</v>
      </c>
      <c r="F7" s="66">
        <v>2133327.58</v>
      </c>
      <c r="G7" s="66">
        <v>2218665.5499999998</v>
      </c>
      <c r="H7" s="66">
        <f t="shared" si="0"/>
        <v>637465.54999999981</v>
      </c>
      <c r="I7" s="67">
        <f t="shared" si="2"/>
        <v>637465.54999999981</v>
      </c>
      <c r="J7" s="8"/>
    </row>
    <row r="8" spans="1:10" x14ac:dyDescent="0.2">
      <c r="A8" s="43">
        <v>50</v>
      </c>
      <c r="B8" s="32" t="s">
        <v>15</v>
      </c>
      <c r="C8" s="66">
        <v>912050</v>
      </c>
      <c r="D8" s="66">
        <v>0</v>
      </c>
      <c r="E8" s="66">
        <f t="shared" si="1"/>
        <v>912050</v>
      </c>
      <c r="F8" s="66">
        <v>626484.4</v>
      </c>
      <c r="G8" s="66">
        <v>626484.4</v>
      </c>
      <c r="H8" s="66">
        <f t="shared" si="0"/>
        <v>-285565.59999999998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912050</v>
      </c>
      <c r="D9" s="66">
        <v>0</v>
      </c>
      <c r="E9" s="66">
        <f t="shared" si="1"/>
        <v>912050</v>
      </c>
      <c r="F9" s="66">
        <v>626484.4</v>
      </c>
      <c r="G9" s="66">
        <v>626484.4</v>
      </c>
      <c r="H9" s="66">
        <f t="shared" si="0"/>
        <v>-285565.59999999998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268760</v>
      </c>
      <c r="D11" s="66">
        <v>0</v>
      </c>
      <c r="E11" s="66">
        <f t="shared" si="1"/>
        <v>268760</v>
      </c>
      <c r="F11" s="66">
        <v>451265.01</v>
      </c>
      <c r="G11" s="66">
        <v>451265.01</v>
      </c>
      <c r="H11" s="66">
        <f t="shared" si="0"/>
        <v>182505.01</v>
      </c>
      <c r="I11" s="67">
        <f t="shared" si="2"/>
        <v>182505.01</v>
      </c>
      <c r="J11" s="8"/>
    </row>
    <row r="12" spans="1:10" x14ac:dyDescent="0.2">
      <c r="A12" s="43">
        <v>61</v>
      </c>
      <c r="B12" s="33" t="s">
        <v>16</v>
      </c>
      <c r="C12" s="66">
        <v>268760</v>
      </c>
      <c r="D12" s="66">
        <v>0</v>
      </c>
      <c r="E12" s="66">
        <f t="shared" si="1"/>
        <v>268760</v>
      </c>
      <c r="F12" s="66">
        <v>451265.01</v>
      </c>
      <c r="G12" s="66">
        <v>451265.01</v>
      </c>
      <c r="H12" s="66">
        <f t="shared" si="0"/>
        <v>182505.01</v>
      </c>
      <c r="I12" s="67">
        <f t="shared" si="2"/>
        <v>182505.01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43315324</v>
      </c>
      <c r="D14" s="66">
        <v>16838431.609999999</v>
      </c>
      <c r="E14" s="66">
        <f>C14+D14</f>
        <v>60153755.609999999</v>
      </c>
      <c r="F14" s="66">
        <v>75414004.650000006</v>
      </c>
      <c r="G14" s="66">
        <v>75414004.650000006</v>
      </c>
      <c r="H14" s="66">
        <f t="shared" si="0"/>
        <v>32098680.650000006</v>
      </c>
      <c r="I14" s="67">
        <f t="shared" si="2"/>
        <v>32098680.650000006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5000</v>
      </c>
      <c r="D16" s="68">
        <f>SUM(D17:D19)</f>
        <v>0</v>
      </c>
      <c r="E16" s="68">
        <f>SUM(E17:E19)</f>
        <v>5000</v>
      </c>
      <c r="F16" s="68">
        <f>SUM(F17:F19)</f>
        <v>0</v>
      </c>
      <c r="G16" s="68">
        <f>SUM(G17:G19)</f>
        <v>0</v>
      </c>
      <c r="H16" s="68">
        <f t="shared" si="0"/>
        <v>-5000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5000</v>
      </c>
      <c r="D18" s="66">
        <v>0</v>
      </c>
      <c r="E18" s="66">
        <f>C18+D18</f>
        <v>5000</v>
      </c>
      <c r="F18" s="66">
        <v>0</v>
      </c>
      <c r="G18" s="66">
        <v>0</v>
      </c>
      <c r="H18" s="66">
        <f t="shared" si="0"/>
        <v>-5000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158012.76999999999</v>
      </c>
      <c r="E20" s="68">
        <f>SUM(E21)</f>
        <v>158012.76999999999</v>
      </c>
      <c r="F20" s="68">
        <f>SUM(F21)</f>
        <v>8011156.5700000003</v>
      </c>
      <c r="G20" s="68">
        <f>SUM(G21)</f>
        <v>8011156.5700000003</v>
      </c>
      <c r="H20" s="68">
        <f t="shared" si="0"/>
        <v>8011156.5700000003</v>
      </c>
      <c r="I20" s="70">
        <f>SUM(I21)</f>
        <v>8011156.5700000003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158012.76999999999</v>
      </c>
      <c r="E21" s="69">
        <f>C21+D21</f>
        <v>158012.76999999999</v>
      </c>
      <c r="F21" s="69">
        <v>8011156.5700000003</v>
      </c>
      <c r="G21" s="69">
        <v>8011156.5700000003</v>
      </c>
      <c r="H21" s="69">
        <f t="shared" si="0"/>
        <v>8011156.5700000003</v>
      </c>
      <c r="I21" s="73">
        <f t="shared" si="2"/>
        <v>8011156.5700000003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83</v>
      </c>
      <c r="C28" s="54"/>
      <c r="D28" s="55" t="s">
        <v>84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2020-02-28T00:44:48Z</cp:lastPrinted>
  <dcterms:created xsi:type="dcterms:W3CDTF">2012-12-11T20:48:19Z</dcterms:created>
  <dcterms:modified xsi:type="dcterms:W3CDTF">2020-02-28T00:45:36Z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