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\OneDrive\Documentos\SAP\SAP GUI\anual 2020\"/>
    </mc:Choice>
  </mc:AlternateContent>
  <bookViews>
    <workbookView xWindow="0" yWindow="0" windowWidth="24000" windowHeight="973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I17" i="3" l="1"/>
  <c r="H21" i="3"/>
  <c r="I21" i="3" s="1"/>
  <c r="I20" i="3" s="1"/>
  <c r="H19" i="3"/>
  <c r="I19" i="3" s="1"/>
  <c r="H18" i="3"/>
  <c r="I18" i="3" s="1"/>
  <c r="H17" i="3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G16" i="3"/>
  <c r="H16" i="3" s="1"/>
  <c r="G4" i="3"/>
  <c r="G3" i="3" s="1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C4" i="3"/>
  <c r="C3" i="3" s="1"/>
  <c r="I13" i="4"/>
  <c r="I5" i="4"/>
  <c r="E17" i="4"/>
  <c r="H17" i="4"/>
  <c r="E18" i="4"/>
  <c r="H18" i="4"/>
  <c r="H16" i="4"/>
  <c r="I16" i="4" s="1"/>
  <c r="H15" i="4"/>
  <c r="I15" i="4" s="1"/>
  <c r="H14" i="4"/>
  <c r="I14" i="4" s="1"/>
  <c r="H13" i="4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20" i="3" l="1"/>
  <c r="H3" i="3"/>
  <c r="I3" i="3" s="1"/>
  <c r="E4" i="3"/>
  <c r="H4" i="3"/>
  <c r="I4" i="3" s="1"/>
  <c r="E16" i="3"/>
  <c r="I16" i="3"/>
  <c r="E3" i="4"/>
  <c r="D3" i="3"/>
  <c r="F3" i="3"/>
  <c r="E3" i="3" l="1"/>
</calcChain>
</file>

<file path=xl/sharedStrings.xml><?xml version="1.0" encoding="utf-8"?>
<sst xmlns="http://schemas.openxmlformats.org/spreadsheetml/2006/main" count="190" uniqueCount="80">
  <si>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</si>
  <si>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</si>
  <si>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</si>
  <si>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</si>
  <si>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</si>
  <si>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</si>
  <si>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</si>
  <si>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</si>
  <si>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</si>
  <si>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</si>
  <si>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</si>
  <si>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</si>
  <si>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</si>
  <si>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</si>
  <si>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</si>
  <si>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</si>
  <si>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</si>
  <si>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</si>
  <si>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</si>
  <si>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</si>
  <si>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</si>
  <si>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</si>
  <si>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</si>
  <si>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</si>
  <si>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</si>
  <si>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</si>
  <si>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</si>
  <si>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</si>
  <si>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</si>
  <si>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</si>
  <si>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</si>
  <si>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</si>
  <si>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</si>
  <si>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</si>
  <si>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</si>
  <si>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</si>
  <si>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</si>
  <si>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</si>
  <si>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</si>
  <si>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</si>
  <si>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</si>
  <si>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</si>
  <si>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</si>
  <si>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</si>
  <si>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</si>
  <si>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</si>
  <si>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</si>
  <si>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</si>
  <si>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</si>
  <si>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</si>
  <si>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</si>
  <si>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</si>
  <si>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</si>
  <si>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</si>
  <si>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</si>
  <si>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</si>
  <si>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</si>
  <si>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</si>
  <si>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Accesorios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</si>
  <si>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</si>
  <si>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</si>
  <si>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</si>
  <si>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</si>
  <si>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Otros Derechos</t>
  </si>
  <si>
    <t xml:space="preserve"> Productos de tipo corriente</t>
  </si>
  <si>
    <t xml:space="preserve"> Aprovechamientos de tipo corriente</t>
  </si>
  <si>
    <t>1.1.8</t>
  </si>
  <si>
    <t xml:space="preserve"> Transferencias corrientes</t>
  </si>
  <si>
    <t xml:space="preserve"> Convenios</t>
  </si>
  <si>
    <t>RECURSOS FEDERALES</t>
  </si>
  <si>
    <t xml:space="preserve"> Aportaciones</t>
  </si>
  <si>
    <t>1.1.9</t>
  </si>
  <si>
    <t xml:space="preserve"> Participaciones</t>
  </si>
  <si>
    <t>RECURSOS ESTATALES</t>
  </si>
  <si>
    <t>OTROS RECURSOS</t>
  </si>
  <si>
    <t>MUNICIPIO DE SANTA CATARINA, GTO
ESTADO ANALÍTICO DE INGRESOS
DEL 1 DE ENERO AL AL 31 DE DICIEMBRE DEL 2020</t>
  </si>
  <si>
    <t>MUNICIPIO DE SANTA CATARINA, GTO
ESTADO ANALÍTICO DE INGRESOS POR RUBRO
DEL 1 DE ENERO AL AL 31 DE DICIEMBRE DEL 2020</t>
  </si>
  <si>
    <t>MUNICIPIO DE SANTA CATARINA, GTO
ESTADO ANALÍTICO DE INGRESOS POR FUENTE DE FINANCIAMIENTO
DEL 1 DE ENERO AL AL 31 DE DICIEMBRE DEL 2020</t>
  </si>
  <si>
    <t>ENCARGADO DE DESPACHO DE PRESIDENCIA MUNICIPAL
T.P. J. ANGEL TINOCO VAZQUEZ</t>
  </si>
  <si>
    <t>ENCARGADO DE DESPACHO DE TESORERÌA MUNICIPAL
 C.P. MARCO ANTONIO HERNANDEZ 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</si>
</sst>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9" fontId="4" fillId="0" borderId="0" applyFont="0" applyFill="0" applyBorder="0" applyAlignment="0" applyProtection="0"/>
    <xf numFmtId="0" fontId="2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2" fillId="0" borderId="0" xfId="8" applyFont="1" applyFill="1" applyBorder="1" applyAlignment="1">
      <alignment vertical="top"/>
    </xf>
    <xf numFmtId="0" fontId="8" fillId="0" borderId="0" xfId="8" applyFont="1" applyFill="1" applyBorder="1" applyAlignment="1">
      <alignment horizontal="center" vertical="top"/>
    </xf>
    <xf numFmtId="0" fontId="8" fillId="0" borderId="0" xfId="8" applyFont="1" applyFill="1" applyBorder="1" applyAlignment="1">
      <alignment vertical="top"/>
    </xf>
    <xf numFmtId="4" fontId="8" fillId="0" borderId="0" xfId="8" applyNumberFormat="1" applyFont="1" applyFill="1" applyBorder="1" applyAlignment="1" applyProtection="1">
      <alignment vertical="top"/>
      <protection locked="0"/>
    </xf>
    <xf numFmtId="4" fontId="12" fillId="0" borderId="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0" fontId="9" fillId="0" borderId="0" xfId="9" applyFont="1" applyBorder="1" applyAlignment="1" applyProtection="1">
      <alignment horizontal="center" vertical="top"/>
    </xf>
    <xf numFmtId="0" fontId="9" fillId="0" borderId="0" xfId="9" applyFont="1" applyBorder="1" applyAlignment="1" applyProtection="1">
      <alignment horizontal="center" vertical="top"/>
      <protection hidden="1"/>
    </xf>
    <xf numFmtId="0" fontId="12" fillId="0" borderId="0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/>
    </xf>
    <xf numFmtId="4" fontId="12" fillId="0" borderId="3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 wrapText="1"/>
    </xf>
    <xf numFmtId="0" fontId="8" fillId="0" borderId="0" xfId="8" applyFont="1" applyFill="1" applyBorder="1" applyAlignment="1" applyProtection="1">
      <alignment horizontal="center" vertical="top"/>
    </xf>
    <xf numFmtId="0" fontId="6" fillId="2" borderId="0" xfId="9" applyFont="1" applyFill="1" applyBorder="1" applyAlignment="1">
      <alignment horizontal="left" vertical="center" wrapText="1"/>
    </xf>
    <xf numFmtId="0" fontId="6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9" fillId="0" borderId="7" xfId="9" applyFont="1" applyBorder="1" applyAlignment="1" applyProtection="1">
      <alignment horizontal="center" vertical="top"/>
      <protection locked="0"/>
    </xf>
    <xf numFmtId="0" fontId="8" fillId="0" borderId="7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left" vertical="top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4" xfId="8" applyFont="1" applyFill="1" applyBorder="1" applyAlignment="1" applyProtection="1">
      <alignment vertical="top"/>
      <protection locked="0"/>
    </xf>
    <xf numFmtId="0" fontId="9" fillId="4" borderId="9" xfId="8" applyFont="1" applyFill="1" applyBorder="1" applyAlignment="1">
      <alignment horizontal="center" vertical="center"/>
    </xf>
    <xf numFmtId="0" fontId="9" fillId="4" borderId="9" xfId="8" applyFont="1" applyFill="1" applyBorder="1" applyAlignment="1">
      <alignment horizontal="center" vertical="center" wrapText="1"/>
    </xf>
    <xf numFmtId="0" fontId="8" fillId="0" borderId="0" xfId="8" applyFont="1" applyFill="1" applyBorder="1" applyAlignment="1" applyProtection="1">
      <alignment horizontal="left" vertical="top" wrapText="1" indent="1"/>
    </xf>
    <xf numFmtId="0" fontId="8" fillId="0" borderId="0" xfId="8" applyFont="1" applyFill="1" applyBorder="1" applyAlignment="1" applyProtection="1">
      <alignment horizontal="left" vertical="top" indent="2"/>
    </xf>
    <xf numFmtId="0" fontId="12" fillId="0" borderId="0" xfId="8" applyFont="1" applyFill="1" applyBorder="1" applyAlignment="1" applyProtection="1">
      <alignment horizontal="justify" vertical="top" wrapText="1"/>
    </xf>
    <xf numFmtId="0" fontId="8" fillId="0" borderId="4" xfId="8" applyFont="1" applyFill="1" applyBorder="1" applyAlignment="1" applyProtection="1">
      <alignment horizontal="left" vertical="top" wrapText="1" indent="1"/>
    </xf>
    <xf numFmtId="0" fontId="9" fillId="4" borderId="9" xfId="8" applyFont="1" applyFill="1" applyBorder="1" applyAlignment="1" applyProtection="1">
      <alignment horizontal="center" vertical="center"/>
    </xf>
    <xf numFmtId="0" fontId="9" fillId="4" borderId="10" xfId="8" applyFont="1" applyFill="1" applyBorder="1" applyAlignment="1" applyProtection="1">
      <alignment horizontal="center" vertical="center"/>
    </xf>
    <xf numFmtId="0" fontId="9" fillId="4" borderId="10" xfId="8" applyFont="1" applyFill="1" applyBorder="1" applyAlignment="1" applyProtection="1">
      <alignment horizontal="center" vertical="center" wrapText="1"/>
    </xf>
    <xf numFmtId="0" fontId="9" fillId="4" borderId="9" xfId="8" applyFont="1" applyFill="1" applyBorder="1" applyAlignment="1" applyProtection="1">
      <alignment horizontal="center" vertical="center" wrapText="1"/>
    </xf>
    <xf numFmtId="0" fontId="9" fillId="0" borderId="6" xfId="9" applyFont="1" applyBorder="1" applyAlignment="1" applyProtection="1">
      <alignment horizontal="center" vertical="top"/>
    </xf>
    <xf numFmtId="0" fontId="12" fillId="0" borderId="1" xfId="8" applyFont="1" applyFill="1" applyBorder="1" applyAlignment="1" applyProtection="1">
      <alignment vertical="top" wrapText="1"/>
    </xf>
    <xf numFmtId="0" fontId="9" fillId="0" borderId="7" xfId="9" applyFont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13" fillId="0" borderId="0" xfId="9" applyFont="1" applyAlignment="1" applyProtection="1">
      <alignment vertical="top"/>
    </xf>
    <xf numFmtId="0" fontId="13" fillId="0" borderId="0" xfId="9" applyFont="1" applyAlignment="1">
      <alignment vertical="top" wrapText="1"/>
    </xf>
    <xf numFmtId="4" fontId="13" fillId="0" borderId="0" xfId="9" applyNumberFormat="1" applyFont="1" applyAlignment="1">
      <alignment vertical="top"/>
    </xf>
    <xf numFmtId="0" fontId="13" fillId="0" borderId="0" xfId="9" applyFont="1" applyAlignment="1">
      <alignment vertical="top"/>
    </xf>
    <xf numFmtId="0" fontId="13" fillId="0" borderId="0" xfId="9" applyFont="1" applyAlignment="1" applyProtection="1">
      <alignment vertical="top" wrapText="1"/>
      <protection locked="0"/>
    </xf>
    <xf numFmtId="0" fontId="13" fillId="0" borderId="0" xfId="9" applyFont="1" applyAlignment="1" applyProtection="1">
      <alignment horizontal="left" vertical="top" wrapText="1" indent="5"/>
      <protection locked="0"/>
    </xf>
    <xf numFmtId="0" fontId="13" fillId="0" borderId="0" xfId="9" applyFont="1" applyAlignment="1" applyProtection="1">
      <alignment vertical="top"/>
      <protection locked="0"/>
    </xf>
    <xf numFmtId="0" fontId="13" fillId="0" borderId="0" xfId="9" applyFont="1" applyAlignment="1" applyProtection="1">
      <alignment horizontal="center" vertical="top"/>
      <protection locked="0"/>
    </xf>
    <xf numFmtId="0" fontId="13" fillId="0" borderId="0" xfId="9" applyFont="1" applyBorder="1" applyAlignment="1" applyProtection="1">
      <alignment horizontal="left" vertical="top" wrapText="1" indent="2"/>
      <protection locked="0"/>
    </xf>
    <xf numFmtId="0" fontId="13" fillId="0" borderId="0" xfId="9" applyFont="1" applyBorder="1" applyAlignment="1" applyProtection="1">
      <alignment vertical="top" wrapText="1"/>
      <protection locked="0"/>
    </xf>
    <xf numFmtId="0" fontId="13" fillId="0" borderId="0" xfId="9" applyFont="1" applyBorder="1" applyAlignment="1" applyProtection="1">
      <alignment horizontal="left" vertical="top" wrapText="1"/>
      <protection locked="0"/>
    </xf>
    <xf numFmtId="0" fontId="6" fillId="2" borderId="0" xfId="9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2" fillId="0" borderId="0" xfId="8" applyFont="1" applyFill="1" applyBorder="1" applyAlignment="1" applyProtection="1">
      <alignment horizontal="left" vertical="top"/>
      <protection locked="0"/>
    </xf>
    <xf numFmtId="0" fontId="12" fillId="0" borderId="0" xfId="8" applyFont="1" applyFill="1" applyBorder="1" applyAlignment="1" applyProtection="1">
      <alignment horizontal="justify" vertical="top" wrapText="1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8" fillId="0" borderId="0" xfId="1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Fill="1" applyBorder="1" applyAlignment="1" applyProtection="1">
      <alignment vertical="top"/>
      <protection locked="0"/>
    </xf>
    <xf numFmtId="4" fontId="12" fillId="0" borderId="0" xfId="18" applyNumberFormat="1" applyFont="1" applyFill="1" applyBorder="1" applyAlignment="1" applyProtection="1">
      <alignment vertical="top"/>
      <protection locked="0"/>
    </xf>
    <xf numFmtId="4" fontId="8" fillId="0" borderId="4" xfId="18" applyNumberFormat="1" applyFont="1" applyFill="1" applyBorder="1" applyAlignment="1" applyProtection="1">
      <alignment vertical="top"/>
      <protection locked="0"/>
    </xf>
    <xf numFmtId="4" fontId="12" fillId="0" borderId="3" xfId="18" applyNumberFormat="1" applyFont="1" applyFill="1" applyBorder="1" applyAlignment="1" applyProtection="1">
      <alignment vertical="top"/>
      <protection locked="0"/>
    </xf>
    <xf numFmtId="4" fontId="12" fillId="0" borderId="1" xfId="18" applyNumberFormat="1" applyFont="1" applyFill="1" applyBorder="1" applyAlignment="1" applyProtection="1">
      <alignment vertical="top"/>
      <protection locked="0"/>
    </xf>
    <xf numFmtId="4" fontId="12" fillId="0" borderId="2" xfId="18" applyNumberFormat="1" applyFont="1" applyFill="1" applyBorder="1" applyAlignment="1" applyProtection="1">
      <alignment vertical="top"/>
      <protection locked="0"/>
    </xf>
    <xf numFmtId="4" fontId="8" fillId="0" borderId="5" xfId="18" applyNumberFormat="1" applyFont="1" applyFill="1" applyBorder="1" applyAlignment="1" applyProtection="1">
      <alignment vertical="top"/>
      <protection locked="0"/>
    </xf>
    <xf numFmtId="0" fontId="9" fillId="4" borderId="11" xfId="8" applyFont="1" applyFill="1" applyBorder="1" applyAlignment="1" applyProtection="1">
      <alignment horizontal="center" vertical="center" wrapText="1"/>
      <protection locked="0"/>
    </xf>
    <xf numFmtId="0" fontId="9" fillId="4" borderId="12" xfId="8" applyFont="1" applyFill="1" applyBorder="1" applyAlignment="1" applyProtection="1">
      <alignment horizontal="center" vertical="center" wrapText="1"/>
      <protection locked="0"/>
    </xf>
    <xf numFmtId="0" fontId="9" fillId="4" borderId="13" xfId="8" applyFont="1" applyFill="1" applyBorder="1" applyAlignment="1" applyProtection="1">
      <alignment horizontal="center" vertical="center" wrapText="1"/>
      <protection locked="0"/>
    </xf>
    <xf numFmtId="0" fontId="13" fillId="0" borderId="0" xfId="9" applyFont="1" applyBorder="1" applyAlignment="1" applyProtection="1">
      <alignment horizontal="left" vertical="top" wrapText="1" indent="2"/>
      <protection locked="0"/>
    </xf>
    <xf numFmtId="0" fontId="13" fillId="0" borderId="0" xfId="9" applyFont="1" applyBorder="1" applyAlignment="1" applyProtection="1">
      <alignment horizontal="left" vertical="top" wrapText="1" indent="2"/>
      <protection locked="0"/>
    </xf>
  </cellXfs>
  <cellStyles count="73">
    <cellStyle name="=C:\WINNT\SYSTEM32\COMMAND.COM" xfId="1"/>
    <cellStyle name="Euro" xfId="2"/>
    <cellStyle name="Millares 2" xfId="3"/>
    <cellStyle name="Millares 2 2" xfId="4"/>
    <cellStyle name="Millares 2 2 2" xfId="65"/>
    <cellStyle name="Millares 2 2 3" xfId="56"/>
    <cellStyle name="Millares 2 2 4" xfId="47"/>
    <cellStyle name="Millares 2 2 5" xfId="38"/>
    <cellStyle name="Millares 2 2 6" xfId="29"/>
    <cellStyle name="Millares 2 2 7" xfId="20"/>
    <cellStyle name="Millares 2 3" xfId="5"/>
    <cellStyle name="Millares 2 3 2" xfId="66"/>
    <cellStyle name="Millares 2 3 3" xfId="57"/>
    <cellStyle name="Millares 2 3 4" xfId="48"/>
    <cellStyle name="Millares 2 3 5" xfId="39"/>
    <cellStyle name="Millares 2 3 6" xfId="30"/>
    <cellStyle name="Millares 2 3 7" xfId="21"/>
    <cellStyle name="Millares 2 4" xfId="64"/>
    <cellStyle name="Millares 2 5" xfId="55"/>
    <cellStyle name="Millares 2 6" xfId="46"/>
    <cellStyle name="Millares 2 7" xfId="37"/>
    <cellStyle name="Millares 2 8" xfId="28"/>
    <cellStyle name="Millares 2 9" xfId="19"/>
    <cellStyle name="Millares 3" xfId="6"/>
    <cellStyle name="Millares 3 2" xfId="67"/>
    <cellStyle name="Millares 3 3" xfId="58"/>
    <cellStyle name="Millares 3 4" xfId="49"/>
    <cellStyle name="Millares 3 5" xfId="40"/>
    <cellStyle name="Millares 3 6" xfId="31"/>
    <cellStyle name="Millares 3 7" xfId="22"/>
    <cellStyle name="Moneda 2" xfId="7"/>
    <cellStyle name="Moneda 2 2" xfId="68"/>
    <cellStyle name="Moneda 2 3" xfId="59"/>
    <cellStyle name="Moneda 2 4" xfId="50"/>
    <cellStyle name="Moneda 2 5" xfId="41"/>
    <cellStyle name="Moneda 2 6" xfId="32"/>
    <cellStyle name="Moneda 2 7" xfId="23"/>
    <cellStyle name="Normal" xfId="0" builtinId="0"/>
    <cellStyle name="Normal 2" xfId="8"/>
    <cellStyle name="Normal 2 2" xfId="9"/>
    <cellStyle name="Normal 2 3" xfId="18"/>
    <cellStyle name="Normal 2 3 2" xfId="69"/>
    <cellStyle name="Normal 2 4" xfId="60"/>
    <cellStyle name="Normal 2 5" xfId="51"/>
    <cellStyle name="Normal 2 6" xfId="42"/>
    <cellStyle name="Normal 2 7" xfId="33"/>
    <cellStyle name="Normal 2 8" xfId="24"/>
    <cellStyle name="Normal 3" xfId="10"/>
    <cellStyle name="Normal 3 2" xfId="70"/>
    <cellStyle name="Normal 3 3" xfId="61"/>
    <cellStyle name="Normal 3 4" xfId="52"/>
    <cellStyle name="Normal 3 5" xfId="43"/>
    <cellStyle name="Normal 3 6" xfId="34"/>
    <cellStyle name="Normal 3 7" xfId="25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72"/>
    <cellStyle name="Normal 6 2 3" xfId="63"/>
    <cellStyle name="Normal 6 2 4" xfId="54"/>
    <cellStyle name="Normal 6 2 5" xfId="45"/>
    <cellStyle name="Normal 6 2 6" xfId="36"/>
    <cellStyle name="Normal 6 2 7" xfId="27"/>
    <cellStyle name="Normal 6 3" xfId="71"/>
    <cellStyle name="Normal 6 4" xfId="62"/>
    <cellStyle name="Normal 6 5" xfId="53"/>
    <cellStyle name="Normal 6 6" xfId="44"/>
    <cellStyle name="Normal 6 7" xfId="35"/>
    <cellStyle name="Normal 6 8" xfId="2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3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56459966.560000002</v>
      </c>
      <c r="F3" s="5">
        <v>19042848.280000001</v>
      </c>
      <c r="G3" s="5">
        <v>75502814.840000004</v>
      </c>
      <c r="H3" s="5">
        <v>83443491.219999999</v>
      </c>
      <c r="I3" s="5">
        <v>83443491.219999999</v>
      </c>
      <c r="J3" s="5">
        <v>26983524.66</v>
      </c>
      <c r="K3" s="14">
        <v>26983524.66</v>
      </c>
    </row>
    <row r="4" spans="1:11" x14ac:dyDescent="0.2">
      <c r="A4" s="61">
        <v>1</v>
      </c>
      <c r="B4" s="61"/>
      <c r="C4" s="61"/>
      <c r="D4" s="7" t="s">
        <v>53</v>
      </c>
      <c r="E4" s="4">
        <v>4218359.1500000004</v>
      </c>
      <c r="F4" s="4">
        <v>775428.16</v>
      </c>
      <c r="G4" s="4">
        <v>4993787.3099999996</v>
      </c>
      <c r="H4" s="4">
        <v>4055664.22</v>
      </c>
      <c r="I4" s="4">
        <v>4055664.22</v>
      </c>
      <c r="J4" s="4">
        <v>-162694.93</v>
      </c>
      <c r="K4" s="15">
        <v>0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1215987.8999999999</v>
      </c>
      <c r="F5" s="4">
        <v>635077.74</v>
      </c>
      <c r="G5" s="4">
        <v>1851065.64</v>
      </c>
      <c r="H5" s="4">
        <v>1567052.37</v>
      </c>
      <c r="I5" s="4">
        <v>1567052.37</v>
      </c>
      <c r="J5" s="4">
        <v>351064.47</v>
      </c>
      <c r="K5" s="15">
        <v>351064.47</v>
      </c>
    </row>
    <row r="6" spans="1:11" x14ac:dyDescent="0.2">
      <c r="A6" s="61">
        <v>1</v>
      </c>
      <c r="B6" s="61" t="s">
        <v>54</v>
      </c>
      <c r="C6" s="61">
        <v>12</v>
      </c>
      <c r="D6" s="62" t="s">
        <v>56</v>
      </c>
      <c r="E6" s="4">
        <v>595328.06999999995</v>
      </c>
      <c r="F6" s="4">
        <v>635077.74</v>
      </c>
      <c r="G6" s="4">
        <v>1230405.81</v>
      </c>
      <c r="H6" s="4">
        <v>1450445.29</v>
      </c>
      <c r="I6" s="4">
        <v>1450445.29</v>
      </c>
      <c r="J6" s="4">
        <v>855117.22</v>
      </c>
      <c r="K6" s="15">
        <v>855117.22</v>
      </c>
    </row>
    <row r="7" spans="1:11" x14ac:dyDescent="0.2">
      <c r="A7" s="61">
        <v>1</v>
      </c>
      <c r="B7" s="61" t="s">
        <v>54</v>
      </c>
      <c r="C7" s="61">
        <v>13</v>
      </c>
      <c r="D7" s="12" t="s">
        <v>57</v>
      </c>
      <c r="E7" s="4">
        <v>531176.61</v>
      </c>
      <c r="F7" s="4">
        <v>0</v>
      </c>
      <c r="G7" s="4">
        <v>531176.61</v>
      </c>
      <c r="H7" s="4">
        <v>17562.3</v>
      </c>
      <c r="I7" s="4">
        <v>17562.3</v>
      </c>
      <c r="J7" s="4">
        <v>-513614.31</v>
      </c>
      <c r="K7" s="15">
        <v>0</v>
      </c>
    </row>
    <row r="8" spans="1:11" x14ac:dyDescent="0.2">
      <c r="A8" s="61">
        <v>1</v>
      </c>
      <c r="B8" s="61" t="s">
        <v>54</v>
      </c>
      <c r="C8" s="61">
        <v>17</v>
      </c>
      <c r="D8" s="12" t="s">
        <v>58</v>
      </c>
      <c r="E8" s="4">
        <v>89483.22</v>
      </c>
      <c r="F8" s="4">
        <v>0</v>
      </c>
      <c r="G8" s="4">
        <v>89483.22</v>
      </c>
      <c r="H8" s="4">
        <v>99044.78</v>
      </c>
      <c r="I8" s="4">
        <v>99044.78</v>
      </c>
      <c r="J8" s="4">
        <v>9561.56</v>
      </c>
      <c r="K8" s="15">
        <v>9561.56</v>
      </c>
    </row>
    <row r="9" spans="1:11" x14ac:dyDescent="0.2">
      <c r="A9" s="63">
        <v>1</v>
      </c>
      <c r="B9" s="63" t="s">
        <v>59</v>
      </c>
      <c r="C9" s="63"/>
      <c r="D9" s="8" t="s">
        <v>60</v>
      </c>
      <c r="E9" s="4">
        <v>3002371.25</v>
      </c>
      <c r="F9" s="4">
        <v>140350.42000000001</v>
      </c>
      <c r="G9" s="4">
        <v>3142721.67</v>
      </c>
      <c r="H9" s="4">
        <v>2456281.85</v>
      </c>
      <c r="I9" s="4">
        <v>2456281.85</v>
      </c>
      <c r="J9" s="4">
        <v>-546089.4</v>
      </c>
      <c r="K9" s="15">
        <v>688734.4</v>
      </c>
    </row>
    <row r="10" spans="1:11" x14ac:dyDescent="0.2">
      <c r="A10" s="63">
        <v>1</v>
      </c>
      <c r="B10" s="63" t="s">
        <v>59</v>
      </c>
      <c r="C10" s="63">
        <v>41</v>
      </c>
      <c r="D10" s="8" t="s">
        <v>61</v>
      </c>
      <c r="E10" s="4">
        <v>125956.76</v>
      </c>
      <c r="F10" s="4">
        <v>0</v>
      </c>
      <c r="G10" s="4">
        <v>125956.76</v>
      </c>
      <c r="H10" s="4">
        <v>240149.41</v>
      </c>
      <c r="I10" s="4">
        <v>240149.41</v>
      </c>
      <c r="J10" s="4">
        <v>114192.65</v>
      </c>
      <c r="K10" s="15">
        <v>114192.65</v>
      </c>
    </row>
    <row r="11" spans="1:11" x14ac:dyDescent="0.2">
      <c r="A11" s="63">
        <v>1</v>
      </c>
      <c r="B11" s="63" t="s">
        <v>59</v>
      </c>
      <c r="C11" s="63">
        <v>43</v>
      </c>
      <c r="D11" s="8" t="s">
        <v>62</v>
      </c>
      <c r="E11" s="4">
        <v>1354460.27</v>
      </c>
      <c r="F11" s="4">
        <v>140350.42000000001</v>
      </c>
      <c r="G11" s="4">
        <v>1494810.69</v>
      </c>
      <c r="H11" s="4">
        <v>1929002.02</v>
      </c>
      <c r="I11" s="4">
        <v>1929002.02</v>
      </c>
      <c r="J11" s="4">
        <v>574541.75</v>
      </c>
      <c r="K11" s="15">
        <v>574541.75</v>
      </c>
    </row>
    <row r="12" spans="1:11" x14ac:dyDescent="0.2">
      <c r="A12" s="63">
        <v>1</v>
      </c>
      <c r="B12" s="63" t="s">
        <v>59</v>
      </c>
      <c r="C12" s="63">
        <v>44</v>
      </c>
      <c r="D12" s="8" t="s">
        <v>63</v>
      </c>
      <c r="E12" s="4">
        <v>1461009.37</v>
      </c>
      <c r="F12" s="4">
        <v>0</v>
      </c>
      <c r="G12" s="4">
        <v>1461009.37</v>
      </c>
      <c r="H12" s="4">
        <v>7800.33</v>
      </c>
      <c r="I12" s="4">
        <v>7800.33</v>
      </c>
      <c r="J12" s="4">
        <v>-1453209.04</v>
      </c>
      <c r="K12" s="15">
        <v>0</v>
      </c>
    </row>
    <row r="13" spans="1:11" x14ac:dyDescent="0.2">
      <c r="A13" s="63">
        <v>1</v>
      </c>
      <c r="B13" s="63" t="s">
        <v>59</v>
      </c>
      <c r="C13" s="63">
        <v>51</v>
      </c>
      <c r="D13" s="8" t="s">
        <v>64</v>
      </c>
      <c r="E13" s="4">
        <v>0</v>
      </c>
      <c r="F13" s="4">
        <v>0</v>
      </c>
      <c r="G13" s="4">
        <v>0</v>
      </c>
      <c r="H13" s="4">
        <v>131298.35</v>
      </c>
      <c r="I13" s="4">
        <v>131298.35</v>
      </c>
      <c r="J13" s="4">
        <v>131298.35</v>
      </c>
      <c r="K13" s="15">
        <v>131298.35</v>
      </c>
    </row>
    <row r="14" spans="1:11" x14ac:dyDescent="0.2">
      <c r="A14" s="61">
        <v>1</v>
      </c>
      <c r="B14" s="61" t="s">
        <v>59</v>
      </c>
      <c r="C14" s="12">
        <v>61</v>
      </c>
      <c r="D14" s="61" t="s">
        <v>65</v>
      </c>
      <c r="E14" s="4">
        <v>60944.85</v>
      </c>
      <c r="F14" s="4">
        <v>0</v>
      </c>
      <c r="G14" s="4">
        <v>60944.85</v>
      </c>
      <c r="H14" s="4">
        <v>148031.74</v>
      </c>
      <c r="I14" s="4">
        <v>148031.74</v>
      </c>
      <c r="J14" s="4">
        <v>87086.89</v>
      </c>
      <c r="K14" s="15">
        <v>87086.89</v>
      </c>
    </row>
    <row r="15" spans="1:11" x14ac:dyDescent="0.2">
      <c r="A15" s="61">
        <v>1</v>
      </c>
      <c r="B15" s="61" t="s">
        <v>66</v>
      </c>
      <c r="C15" s="61"/>
      <c r="D15" s="12" t="s">
        <v>67</v>
      </c>
      <c r="E15" s="4">
        <v>0</v>
      </c>
      <c r="F15" s="4">
        <v>0</v>
      </c>
      <c r="G15" s="4">
        <v>0</v>
      </c>
      <c r="H15" s="4">
        <v>32330</v>
      </c>
      <c r="I15" s="4">
        <v>32330</v>
      </c>
      <c r="J15" s="4">
        <v>32330</v>
      </c>
      <c r="K15" s="15">
        <v>32330</v>
      </c>
    </row>
    <row r="16" spans="1:11" x14ac:dyDescent="0.2">
      <c r="A16" s="63">
        <v>1</v>
      </c>
      <c r="B16" s="63" t="s">
        <v>66</v>
      </c>
      <c r="C16" s="63">
        <v>83</v>
      </c>
      <c r="D16" s="8" t="s">
        <v>68</v>
      </c>
      <c r="E16" s="4">
        <v>0</v>
      </c>
      <c r="F16" s="4">
        <v>0</v>
      </c>
      <c r="G16" s="4">
        <v>0</v>
      </c>
      <c r="H16" s="4">
        <v>32330</v>
      </c>
      <c r="I16" s="4">
        <v>32330</v>
      </c>
      <c r="J16" s="4">
        <v>32330</v>
      </c>
      <c r="K16" s="15">
        <v>32330</v>
      </c>
    </row>
    <row r="17" spans="1:11" x14ac:dyDescent="0.2">
      <c r="A17" s="63">
        <v>5</v>
      </c>
      <c r="B17" s="63"/>
      <c r="C17" s="63"/>
      <c r="D17" s="8" t="s">
        <v>69</v>
      </c>
      <c r="E17" s="4">
        <v>52241607.409999996</v>
      </c>
      <c r="F17" s="4">
        <v>6895930.6500000004</v>
      </c>
      <c r="G17" s="4">
        <v>59137538.060000002</v>
      </c>
      <c r="H17" s="4">
        <v>59717043.07</v>
      </c>
      <c r="I17" s="4">
        <v>59717043.07</v>
      </c>
      <c r="J17" s="4">
        <v>7475435.6600000001</v>
      </c>
      <c r="K17" s="15">
        <v>7475435.6600000001</v>
      </c>
    </row>
    <row r="18" spans="1:11" x14ac:dyDescent="0.2">
      <c r="A18" s="63">
        <v>5</v>
      </c>
      <c r="B18" s="63"/>
      <c r="C18" s="63"/>
      <c r="D18" s="8" t="s">
        <v>53</v>
      </c>
      <c r="E18" s="4">
        <v>0</v>
      </c>
      <c r="F18" s="4">
        <v>12835803.76</v>
      </c>
      <c r="G18" s="4">
        <v>12835803.76</v>
      </c>
      <c r="H18" s="4">
        <v>414694.04</v>
      </c>
      <c r="I18" s="4">
        <v>414694.04</v>
      </c>
      <c r="J18" s="4">
        <v>414694.04</v>
      </c>
      <c r="K18" s="15">
        <v>414694.04</v>
      </c>
    </row>
    <row r="19" spans="1:11" x14ac:dyDescent="0.2">
      <c r="A19" s="61">
        <v>5</v>
      </c>
      <c r="B19" s="61"/>
      <c r="C19" s="61">
        <v>84</v>
      </c>
      <c r="D19" s="12" t="s">
        <v>53</v>
      </c>
      <c r="E19" s="4">
        <v>0</v>
      </c>
      <c r="F19" s="4">
        <v>0</v>
      </c>
      <c r="G19" s="4">
        <v>0</v>
      </c>
      <c r="H19" s="4">
        <v>414694.04</v>
      </c>
      <c r="I19" s="4">
        <v>414694.04</v>
      </c>
      <c r="J19" s="4">
        <v>414694.04</v>
      </c>
      <c r="K19" s="15">
        <v>414694.04</v>
      </c>
    </row>
    <row r="20" spans="1:11" x14ac:dyDescent="0.2">
      <c r="A20" s="63">
        <v>5</v>
      </c>
      <c r="B20" s="63"/>
      <c r="C20" s="63">
        <v>8</v>
      </c>
      <c r="D20" s="8" t="s">
        <v>69</v>
      </c>
      <c r="E20" s="4">
        <v>0</v>
      </c>
      <c r="F20" s="4">
        <v>12835803.76</v>
      </c>
      <c r="G20" s="4">
        <v>12835803.76</v>
      </c>
      <c r="H20" s="4">
        <v>0</v>
      </c>
      <c r="I20" s="4">
        <v>0</v>
      </c>
      <c r="J20" s="4">
        <v>0</v>
      </c>
      <c r="K20" s="15">
        <v>0</v>
      </c>
    </row>
    <row r="21" spans="1:11" x14ac:dyDescent="0.2">
      <c r="A21" s="61">
        <v>5</v>
      </c>
      <c r="B21" s="61" t="s">
        <v>54</v>
      </c>
      <c r="C21" s="61"/>
      <c r="D21" s="12" t="s">
        <v>55</v>
      </c>
      <c r="E21" s="4">
        <v>50502540.030000001</v>
      </c>
      <c r="F21" s="4">
        <v>-22180636.039999999</v>
      </c>
      <c r="G21" s="4">
        <v>28321903.989999998</v>
      </c>
      <c r="H21" s="4">
        <v>0</v>
      </c>
      <c r="I21" s="4">
        <v>0</v>
      </c>
      <c r="J21" s="4">
        <v>-50502540.030000001</v>
      </c>
      <c r="K21" s="15">
        <v>0</v>
      </c>
    </row>
    <row r="22" spans="1:11" x14ac:dyDescent="0.2">
      <c r="A22" s="63">
        <v>5</v>
      </c>
      <c r="B22" s="63" t="s">
        <v>54</v>
      </c>
      <c r="C22" s="63">
        <v>12</v>
      </c>
      <c r="D22" s="8" t="s">
        <v>56</v>
      </c>
      <c r="E22" s="4">
        <v>40538271.530000001</v>
      </c>
      <c r="F22" s="4">
        <v>-13693636.039999999</v>
      </c>
      <c r="G22" s="4">
        <v>26844635.489999998</v>
      </c>
      <c r="H22" s="4">
        <v>0</v>
      </c>
      <c r="I22" s="4">
        <v>0</v>
      </c>
      <c r="J22" s="4">
        <v>-40538271.530000001</v>
      </c>
      <c r="K22" s="15">
        <v>0</v>
      </c>
    </row>
    <row r="23" spans="1:11" x14ac:dyDescent="0.2">
      <c r="A23" s="63">
        <v>5</v>
      </c>
      <c r="B23" s="63" t="s">
        <v>54</v>
      </c>
      <c r="C23" s="63">
        <v>17</v>
      </c>
      <c r="D23" s="64" t="s">
        <v>58</v>
      </c>
      <c r="E23" s="4">
        <v>9964268.5</v>
      </c>
      <c r="F23" s="4">
        <v>-8487000</v>
      </c>
      <c r="G23" s="4">
        <v>1477268.5</v>
      </c>
      <c r="H23" s="4">
        <v>0</v>
      </c>
      <c r="I23" s="4">
        <v>0</v>
      </c>
      <c r="J23" s="4">
        <v>-9964268.5</v>
      </c>
      <c r="K23" s="15">
        <v>0</v>
      </c>
    </row>
    <row r="24" spans="1:11" x14ac:dyDescent="0.2">
      <c r="A24" s="63">
        <v>5</v>
      </c>
      <c r="B24" s="63" t="s">
        <v>59</v>
      </c>
      <c r="C24" s="63"/>
      <c r="D24" s="64" t="s">
        <v>60</v>
      </c>
      <c r="E24" s="4">
        <v>1739067.38</v>
      </c>
      <c r="F24" s="4">
        <v>0</v>
      </c>
      <c r="G24" s="4">
        <v>1739067.38</v>
      </c>
      <c r="H24" s="4">
        <v>322114.33</v>
      </c>
      <c r="I24" s="4">
        <v>322114.33</v>
      </c>
      <c r="J24" s="4">
        <v>-1416953.05</v>
      </c>
      <c r="K24" s="15">
        <v>0</v>
      </c>
    </row>
    <row r="25" spans="1:11" x14ac:dyDescent="0.2">
      <c r="A25" s="61">
        <v>5</v>
      </c>
      <c r="B25" s="61" t="s">
        <v>59</v>
      </c>
      <c r="C25" s="61">
        <v>41</v>
      </c>
      <c r="D25" s="12" t="s">
        <v>61</v>
      </c>
      <c r="E25" s="4">
        <v>1070212.3799999999</v>
      </c>
      <c r="F25" s="4">
        <v>0</v>
      </c>
      <c r="G25" s="4">
        <v>1070212.3799999999</v>
      </c>
      <c r="H25" s="4">
        <v>0</v>
      </c>
      <c r="I25" s="4">
        <v>0</v>
      </c>
      <c r="J25" s="4">
        <v>-1070212.3799999999</v>
      </c>
      <c r="K25" s="15">
        <v>0</v>
      </c>
    </row>
    <row r="26" spans="1:11" x14ac:dyDescent="0.2">
      <c r="A26" s="61">
        <v>5</v>
      </c>
      <c r="B26" s="61" t="s">
        <v>59</v>
      </c>
      <c r="C26" s="61">
        <v>43</v>
      </c>
      <c r="D26" s="12" t="s">
        <v>62</v>
      </c>
      <c r="E26" s="4">
        <v>0</v>
      </c>
      <c r="F26" s="4">
        <v>0</v>
      </c>
      <c r="G26" s="4">
        <v>0</v>
      </c>
      <c r="H26" s="4">
        <v>298454.28000000003</v>
      </c>
      <c r="I26" s="4">
        <v>298454.28000000003</v>
      </c>
      <c r="J26" s="4">
        <v>298454.28000000003</v>
      </c>
      <c r="K26" s="15">
        <v>298454.28000000003</v>
      </c>
    </row>
    <row r="27" spans="1:11" x14ac:dyDescent="0.2">
      <c r="A27" s="61">
        <v>5</v>
      </c>
      <c r="B27" s="61" t="s">
        <v>59</v>
      </c>
      <c r="C27" s="61">
        <v>44</v>
      </c>
      <c r="D27" s="61" t="s">
        <v>63</v>
      </c>
      <c r="E27" s="4">
        <v>668855</v>
      </c>
      <c r="F27" s="4">
        <v>0</v>
      </c>
      <c r="G27" s="4">
        <v>668855</v>
      </c>
      <c r="H27" s="4">
        <v>0</v>
      </c>
      <c r="I27" s="4">
        <v>0</v>
      </c>
      <c r="J27" s="4">
        <v>-668855</v>
      </c>
      <c r="K27" s="15">
        <v>0</v>
      </c>
    </row>
    <row r="28" spans="1:11" x14ac:dyDescent="0.2">
      <c r="A28" s="61">
        <v>5</v>
      </c>
      <c r="B28" s="61" t="s">
        <v>59</v>
      </c>
      <c r="C28" s="61">
        <v>51</v>
      </c>
      <c r="D28" s="61" t="s">
        <v>64</v>
      </c>
      <c r="E28" s="4">
        <v>0</v>
      </c>
      <c r="F28" s="4">
        <v>0</v>
      </c>
      <c r="G28" s="4">
        <v>0</v>
      </c>
      <c r="H28" s="4">
        <v>23660.05</v>
      </c>
      <c r="I28" s="4">
        <v>23660.05</v>
      </c>
      <c r="J28" s="4">
        <v>23660.05</v>
      </c>
      <c r="K28" s="15">
        <v>23660.05</v>
      </c>
    </row>
    <row r="29" spans="1:11" x14ac:dyDescent="0.2">
      <c r="A29" s="61">
        <v>5</v>
      </c>
      <c r="B29" s="61" t="s">
        <v>66</v>
      </c>
      <c r="C29" s="61"/>
      <c r="D29" s="61" t="s">
        <v>67</v>
      </c>
      <c r="E29" s="4">
        <v>0</v>
      </c>
      <c r="F29" s="4">
        <v>0</v>
      </c>
      <c r="G29" s="4">
        <v>0</v>
      </c>
      <c r="H29" s="4">
        <v>12574419</v>
      </c>
      <c r="I29" s="4">
        <v>12574419</v>
      </c>
      <c r="J29" s="4">
        <v>12574419</v>
      </c>
      <c r="K29" s="15">
        <v>12574419</v>
      </c>
    </row>
    <row r="30" spans="1:11" x14ac:dyDescent="0.2">
      <c r="A30" s="61">
        <v>5</v>
      </c>
      <c r="B30" s="63" t="s">
        <v>66</v>
      </c>
      <c r="C30" s="63">
        <v>82</v>
      </c>
      <c r="D30" s="65" t="s">
        <v>70</v>
      </c>
      <c r="E30" s="4">
        <v>0</v>
      </c>
      <c r="F30" s="4">
        <v>0</v>
      </c>
      <c r="G30" s="4">
        <v>0</v>
      </c>
      <c r="H30" s="4">
        <v>12574419</v>
      </c>
      <c r="I30" s="4">
        <v>12574419</v>
      </c>
      <c r="J30" s="4">
        <v>12574419</v>
      </c>
      <c r="K30" s="15">
        <v>12574419</v>
      </c>
    </row>
    <row r="31" spans="1:11" x14ac:dyDescent="0.2">
      <c r="A31" s="61">
        <v>5</v>
      </c>
      <c r="B31" s="61" t="s">
        <v>71</v>
      </c>
      <c r="C31" s="63"/>
      <c r="D31" s="61" t="s">
        <v>72</v>
      </c>
      <c r="E31" s="4">
        <v>0</v>
      </c>
      <c r="F31" s="4">
        <v>16240762.93</v>
      </c>
      <c r="G31" s="4">
        <v>16240762.93</v>
      </c>
      <c r="H31" s="4">
        <v>46405815.700000003</v>
      </c>
      <c r="I31" s="4">
        <v>46405815.700000003</v>
      </c>
      <c r="J31" s="4">
        <v>46405815.700000003</v>
      </c>
      <c r="K31" s="15">
        <v>46405815.700000003</v>
      </c>
    </row>
    <row r="32" spans="1:11" x14ac:dyDescent="0.2">
      <c r="A32" s="63">
        <v>5</v>
      </c>
      <c r="B32" s="63" t="s">
        <v>71</v>
      </c>
      <c r="C32" s="63">
        <v>81</v>
      </c>
      <c r="D32" s="64" t="s">
        <v>72</v>
      </c>
      <c r="E32" s="4">
        <v>0</v>
      </c>
      <c r="F32" s="4">
        <v>16240762.93</v>
      </c>
      <c r="G32" s="4">
        <v>16240762.93</v>
      </c>
      <c r="H32" s="4">
        <v>46405815.700000003</v>
      </c>
      <c r="I32" s="4">
        <v>46405815.700000003</v>
      </c>
      <c r="J32" s="4">
        <v>46405815.700000003</v>
      </c>
      <c r="K32" s="15">
        <v>46405815.700000003</v>
      </c>
    </row>
    <row r="33" spans="1:11" x14ac:dyDescent="0.2">
      <c r="A33" s="61">
        <v>6</v>
      </c>
      <c r="B33" s="61"/>
      <c r="C33" s="61"/>
      <c r="D33" s="61" t="s">
        <v>73</v>
      </c>
      <c r="E33" s="4">
        <v>0</v>
      </c>
      <c r="F33" s="4">
        <v>10239241.6</v>
      </c>
      <c r="G33" s="4">
        <v>10239241.6</v>
      </c>
      <c r="H33" s="4">
        <v>18668035.890000001</v>
      </c>
      <c r="I33" s="4">
        <v>18668035.890000001</v>
      </c>
      <c r="J33" s="4">
        <v>18668035.890000001</v>
      </c>
      <c r="K33" s="15">
        <v>18668035.890000001</v>
      </c>
    </row>
    <row r="34" spans="1:11" x14ac:dyDescent="0.2">
      <c r="A34" s="61">
        <v>6</v>
      </c>
      <c r="B34" s="61"/>
      <c r="C34" s="61"/>
      <c r="D34" s="61" t="s">
        <v>69</v>
      </c>
      <c r="E34" s="4">
        <v>0</v>
      </c>
      <c r="F34" s="4">
        <v>372854.99</v>
      </c>
      <c r="G34" s="4">
        <v>372854.99</v>
      </c>
      <c r="H34" s="4">
        <v>0</v>
      </c>
      <c r="I34" s="4">
        <v>0</v>
      </c>
      <c r="J34" s="4">
        <v>0</v>
      </c>
      <c r="K34" s="15">
        <v>14950871.32</v>
      </c>
    </row>
    <row r="35" spans="1:11" x14ac:dyDescent="0.2">
      <c r="A35" s="61">
        <v>6</v>
      </c>
      <c r="B35" s="61"/>
      <c r="C35" s="61">
        <v>8</v>
      </c>
      <c r="D35" s="61" t="s">
        <v>69</v>
      </c>
      <c r="E35" s="4">
        <v>0</v>
      </c>
      <c r="F35" s="4">
        <v>372854.99</v>
      </c>
      <c r="G35" s="4">
        <v>372854.99</v>
      </c>
      <c r="H35" s="4">
        <v>0</v>
      </c>
      <c r="I35" s="4">
        <v>0</v>
      </c>
      <c r="J35" s="4">
        <v>0</v>
      </c>
      <c r="K35" s="15">
        <v>0</v>
      </c>
    </row>
    <row r="36" spans="1:11" x14ac:dyDescent="0.2">
      <c r="A36" s="61">
        <v>6</v>
      </c>
      <c r="B36" s="61" t="s">
        <v>66</v>
      </c>
      <c r="C36" s="12"/>
      <c r="D36" s="61" t="s">
        <v>67</v>
      </c>
      <c r="E36" s="4">
        <v>0</v>
      </c>
      <c r="F36" s="4">
        <v>9866386.6099999994</v>
      </c>
      <c r="G36" s="4">
        <v>9866386.6099999994</v>
      </c>
      <c r="H36" s="4">
        <v>18668035.890000001</v>
      </c>
      <c r="I36" s="4">
        <v>18668035.890000001</v>
      </c>
      <c r="J36" s="4">
        <v>18668035.890000001</v>
      </c>
      <c r="K36" s="15">
        <v>18668035.890000001</v>
      </c>
    </row>
    <row r="37" spans="1:11" x14ac:dyDescent="0.2">
      <c r="A37" s="61">
        <v>6</v>
      </c>
      <c r="B37" s="61" t="s">
        <v>66</v>
      </c>
      <c r="C37" s="61">
        <v>83</v>
      </c>
      <c r="D37" s="61" t="s">
        <v>68</v>
      </c>
      <c r="E37" s="4">
        <v>0</v>
      </c>
      <c r="F37" s="4">
        <v>9866386.6099999994</v>
      </c>
      <c r="G37" s="4">
        <v>9866386.6099999994</v>
      </c>
      <c r="H37" s="4">
        <v>18668035.890000001</v>
      </c>
      <c r="I37" s="4">
        <v>18668035.890000001</v>
      </c>
      <c r="J37" s="4">
        <v>18668035.890000001</v>
      </c>
      <c r="K37" s="15">
        <v>18668035.890000001</v>
      </c>
    </row>
    <row r="38" spans="1:11" x14ac:dyDescent="0.2">
      <c r="A38" s="61">
        <v>7</v>
      </c>
      <c r="B38" s="63"/>
      <c r="C38" s="63"/>
      <c r="D38" s="63" t="s">
        <v>74</v>
      </c>
      <c r="E38" s="4">
        <v>0</v>
      </c>
      <c r="F38" s="4">
        <v>1132247.8700000001</v>
      </c>
      <c r="G38" s="4">
        <v>1132247.8700000001</v>
      </c>
      <c r="H38" s="4">
        <v>1002748.04</v>
      </c>
      <c r="I38" s="4">
        <v>1002748.04</v>
      </c>
      <c r="J38" s="4">
        <v>1002748.04</v>
      </c>
      <c r="K38" s="15">
        <v>1002748.04</v>
      </c>
    </row>
    <row r="39" spans="1:11" x14ac:dyDescent="0.2">
      <c r="A39" s="61">
        <v>7</v>
      </c>
      <c r="B39" s="61" t="s">
        <v>66</v>
      </c>
      <c r="C39" s="61"/>
      <c r="D39" s="61" t="s">
        <v>67</v>
      </c>
      <c r="E39" s="4">
        <v>0</v>
      </c>
      <c r="F39" s="4">
        <v>1132247.8700000001</v>
      </c>
      <c r="G39" s="4">
        <v>1132247.8700000001</v>
      </c>
      <c r="H39" s="4">
        <v>1002748.04</v>
      </c>
      <c r="I39" s="4">
        <v>1002748.04</v>
      </c>
      <c r="J39" s="4">
        <v>1002748.04</v>
      </c>
      <c r="K39" s="15">
        <v>1002748.04</v>
      </c>
    </row>
    <row r="40" spans="1:11" x14ac:dyDescent="0.2">
      <c r="A40" s="61">
        <v>7</v>
      </c>
      <c r="B40" s="63" t="s">
        <v>66</v>
      </c>
      <c r="C40" s="63">
        <v>83</v>
      </c>
      <c r="D40" s="63" t="s">
        <v>68</v>
      </c>
      <c r="E40" s="4">
        <v>0</v>
      </c>
      <c r="F40" s="4">
        <v>1132247.8700000001</v>
      </c>
      <c r="G40" s="4">
        <v>1132247.8700000001</v>
      </c>
      <c r="H40" s="4">
        <v>1002748.04</v>
      </c>
      <c r="I40" s="4">
        <v>1002748.04</v>
      </c>
      <c r="J40" s="4">
        <v>1002748.04</v>
      </c>
      <c r="K40" s="15">
        <v>1002748.04</v>
      </c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76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56459966.560000002</v>
      </c>
      <c r="D3" s="68">
        <f>SUM(D4:D8)+D11+SUM(D15:D18)</f>
        <v>19042848.279999997</v>
      </c>
      <c r="E3" s="68">
        <f>SUM(E4:E8)+E11+SUM(E15:E18)</f>
        <v>75502814.840000004</v>
      </c>
      <c r="F3" s="68">
        <f>SUM(F4:F8)+F11+SUM(F15:F18)</f>
        <v>83443491.219999999</v>
      </c>
      <c r="G3" s="68">
        <f>SUM(G4:G8)+G11+SUM(G15:G18)</f>
        <v>83443491.219999999</v>
      </c>
      <c r="H3" s="68">
        <f>+G3-C3</f>
        <v>26983524.659999996</v>
      </c>
      <c r="I3" s="70">
        <f>IF(H3&gt;0,H3,0)</f>
        <v>26983524.659999996</v>
      </c>
      <c r="J3" s="8"/>
    </row>
    <row r="4" spans="1:10" s="9" customFormat="1" x14ac:dyDescent="0.2">
      <c r="A4" s="25">
        <v>10</v>
      </c>
      <c r="B4" s="8" t="s">
        <v>11</v>
      </c>
      <c r="C4" s="66">
        <v>51718527.93</v>
      </c>
      <c r="D4" s="66">
        <v>-21545558.300000001</v>
      </c>
      <c r="E4" s="66">
        <f>D4+C4</f>
        <v>30172969.629999999</v>
      </c>
      <c r="F4" s="66">
        <v>1567052.37</v>
      </c>
      <c r="G4" s="66">
        <v>1567052.37</v>
      </c>
      <c r="H4" s="66">
        <f t="shared" ref="H4:H15" si="0">+G4-C4</f>
        <v>-50151475.560000002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4680493.78</v>
      </c>
      <c r="D7" s="66">
        <v>140350.42000000001</v>
      </c>
      <c r="E7" s="66">
        <f t="shared" si="1"/>
        <v>4820844.2</v>
      </c>
      <c r="F7" s="66">
        <v>2475406.04</v>
      </c>
      <c r="G7" s="66">
        <v>2475406.04</v>
      </c>
      <c r="H7" s="66">
        <f t="shared" si="0"/>
        <v>-2205087.7400000002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0</v>
      </c>
      <c r="D8" s="66">
        <v>0</v>
      </c>
      <c r="E8" s="66">
        <f t="shared" si="1"/>
        <v>0</v>
      </c>
      <c r="F8" s="66">
        <v>154958.39999999999</v>
      </c>
      <c r="G8" s="66">
        <v>154958.39999999999</v>
      </c>
      <c r="H8" s="66">
        <f t="shared" si="0"/>
        <v>154958.39999999999</v>
      </c>
      <c r="I8" s="67">
        <f t="shared" si="2"/>
        <v>154958.39999999999</v>
      </c>
      <c r="J8" s="8"/>
    </row>
    <row r="9" spans="1:10" s="9" customFormat="1" x14ac:dyDescent="0.2">
      <c r="A9" s="25">
        <v>51</v>
      </c>
      <c r="B9" s="26" t="s">
        <v>16</v>
      </c>
      <c r="C9" s="66">
        <v>0</v>
      </c>
      <c r="D9" s="66">
        <v>0</v>
      </c>
      <c r="E9" s="66">
        <f t="shared" si="1"/>
        <v>0</v>
      </c>
      <c r="F9" s="66">
        <v>154958.39999999999</v>
      </c>
      <c r="G9" s="66">
        <v>154958.39999999999</v>
      </c>
      <c r="H9" s="66">
        <f t="shared" si="0"/>
        <v>154958.39999999999</v>
      </c>
      <c r="I9" s="67">
        <f t="shared" si="2"/>
        <v>154958.39999999999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60944.85</v>
      </c>
      <c r="D11" s="66">
        <v>0</v>
      </c>
      <c r="E11" s="66">
        <f t="shared" si="1"/>
        <v>60944.85</v>
      </c>
      <c r="F11" s="66">
        <v>148031.74</v>
      </c>
      <c r="G11" s="66">
        <v>148031.74</v>
      </c>
      <c r="H11" s="66">
        <f t="shared" si="0"/>
        <v>87086.889999999985</v>
      </c>
      <c r="I11" s="67">
        <f t="shared" si="2"/>
        <v>87086.889999999985</v>
      </c>
      <c r="J11" s="8"/>
    </row>
    <row r="12" spans="1:10" s="9" customFormat="1" x14ac:dyDescent="0.2">
      <c r="A12" s="25">
        <v>61</v>
      </c>
      <c r="B12" s="26" t="s">
        <v>16</v>
      </c>
      <c r="C12" s="66">
        <v>60944.85</v>
      </c>
      <c r="D12" s="66">
        <v>0</v>
      </c>
      <c r="E12" s="66">
        <f t="shared" si="1"/>
        <v>60944.85</v>
      </c>
      <c r="F12" s="66">
        <v>148031.74</v>
      </c>
      <c r="G12" s="66">
        <v>148031.74</v>
      </c>
      <c r="H12" s="66">
        <f t="shared" si="0"/>
        <v>87086.889999999985</v>
      </c>
      <c r="I12" s="67">
        <f t="shared" si="2"/>
        <v>87086.889999999985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0</v>
      </c>
      <c r="D16" s="66">
        <v>27239397.41</v>
      </c>
      <c r="E16" s="66">
        <f>D16+C16</f>
        <v>27239397.41</v>
      </c>
      <c r="F16" s="66">
        <v>79098042.670000002</v>
      </c>
      <c r="G16" s="66">
        <v>79098042.670000002</v>
      </c>
      <c r="H16" s="66">
        <f>+G16-C16</f>
        <v>79098042.670000002</v>
      </c>
      <c r="I16" s="67">
        <f>IF(H16&gt;0,H16,0)</f>
        <v>79098042.670000002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13208658.75</v>
      </c>
      <c r="E18" s="69">
        <f>D18+C18</f>
        <v>13208658.75</v>
      </c>
      <c r="F18" s="69">
        <v>0</v>
      </c>
      <c r="G18" s="69">
        <v>0</v>
      </c>
      <c r="H18" s="69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D28" sqref="D28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77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56459966.560000002</v>
      </c>
      <c r="D3" s="71">
        <f>SUM(D4+D16+D21)</f>
        <v>19042848.280000001</v>
      </c>
      <c r="E3" s="71">
        <f>SUM(E4+E16+E21)</f>
        <v>75502814.840000004</v>
      </c>
      <c r="F3" s="71">
        <f>SUM(F4+F16+F21)</f>
        <v>83443491.219999999</v>
      </c>
      <c r="G3" s="71">
        <f>SUM(G4+G16+G21)</f>
        <v>83443491.219999999</v>
      </c>
      <c r="H3" s="68">
        <f>+G3-C3</f>
        <v>26983524.659999996</v>
      </c>
      <c r="I3" s="72">
        <f>IF(H3&gt;0,H3,0)</f>
        <v>26983524.659999996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56459966.560000002</v>
      </c>
      <c r="D4" s="68">
        <f>SUM(D5:D8)+D11+D14+D15</f>
        <v>5834189.5300000012</v>
      </c>
      <c r="E4" s="68">
        <f>SUM(E5:E8)+E11+E14+E15</f>
        <v>62294156.090000004</v>
      </c>
      <c r="F4" s="68">
        <f>SUM(F5:F8)+F11+F14+F15</f>
        <v>83443491.219999999</v>
      </c>
      <c r="G4" s="68">
        <f>SUM(G5:G8)+G11+G14+G15</f>
        <v>83443491.219999999</v>
      </c>
      <c r="H4" s="68">
        <f t="shared" ref="H4:H21" si="0">+G4-C4</f>
        <v>26983524.659999996</v>
      </c>
      <c r="I4" s="70">
        <f>IF(H4&gt;0,H4,0)</f>
        <v>26983524.659999996</v>
      </c>
      <c r="J4" s="8"/>
    </row>
    <row r="5" spans="1:10" x14ac:dyDescent="0.2">
      <c r="A5" s="43">
        <v>10</v>
      </c>
      <c r="B5" s="32" t="s">
        <v>11</v>
      </c>
      <c r="C5" s="66">
        <v>51718527.93</v>
      </c>
      <c r="D5" s="66">
        <v>-21545558.300000001</v>
      </c>
      <c r="E5" s="66">
        <f>C5+D5</f>
        <v>30172969.629999999</v>
      </c>
      <c r="F5" s="66">
        <v>1567052.37</v>
      </c>
      <c r="G5" s="66">
        <v>1567052.37</v>
      </c>
      <c r="H5" s="66">
        <f t="shared" si="0"/>
        <v>-50151475.560000002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4680493.78</v>
      </c>
      <c r="D7" s="66">
        <v>140350.42000000001</v>
      </c>
      <c r="E7" s="66">
        <f t="shared" si="1"/>
        <v>4820844.2</v>
      </c>
      <c r="F7" s="66">
        <v>2475406.04</v>
      </c>
      <c r="G7" s="66">
        <v>2475406.04</v>
      </c>
      <c r="H7" s="66">
        <f t="shared" si="0"/>
        <v>-2205087.7400000002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0</v>
      </c>
      <c r="D8" s="66">
        <v>0</v>
      </c>
      <c r="E8" s="66">
        <f t="shared" si="1"/>
        <v>0</v>
      </c>
      <c r="F8" s="66">
        <v>154958.39999999999</v>
      </c>
      <c r="G8" s="66">
        <v>154958.39999999999</v>
      </c>
      <c r="H8" s="66">
        <f t="shared" si="0"/>
        <v>154958.39999999999</v>
      </c>
      <c r="I8" s="67">
        <f t="shared" si="2"/>
        <v>154958.39999999999</v>
      </c>
      <c r="J8" s="8"/>
    </row>
    <row r="9" spans="1:10" x14ac:dyDescent="0.2">
      <c r="A9" s="43">
        <v>51</v>
      </c>
      <c r="B9" s="33" t="s">
        <v>16</v>
      </c>
      <c r="C9" s="66">
        <v>0</v>
      </c>
      <c r="D9" s="66">
        <v>0</v>
      </c>
      <c r="E9" s="66">
        <f t="shared" si="1"/>
        <v>0</v>
      </c>
      <c r="F9" s="66">
        <v>154958.39999999999</v>
      </c>
      <c r="G9" s="66">
        <v>154958.39999999999</v>
      </c>
      <c r="H9" s="66">
        <f t="shared" si="0"/>
        <v>154958.39999999999</v>
      </c>
      <c r="I9" s="67">
        <f t="shared" si="2"/>
        <v>154958.39999999999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60944.85</v>
      </c>
      <c r="D11" s="66">
        <v>0</v>
      </c>
      <c r="E11" s="66">
        <f t="shared" si="1"/>
        <v>60944.85</v>
      </c>
      <c r="F11" s="66">
        <v>148031.74</v>
      </c>
      <c r="G11" s="66">
        <v>148031.74</v>
      </c>
      <c r="H11" s="66">
        <f t="shared" si="0"/>
        <v>87086.889999999985</v>
      </c>
      <c r="I11" s="67">
        <f t="shared" si="2"/>
        <v>87086.889999999985</v>
      </c>
      <c r="J11" s="8"/>
    </row>
    <row r="12" spans="1:10" x14ac:dyDescent="0.2">
      <c r="A12" s="43">
        <v>61</v>
      </c>
      <c r="B12" s="33" t="s">
        <v>16</v>
      </c>
      <c r="C12" s="66">
        <v>60944.85</v>
      </c>
      <c r="D12" s="66">
        <v>0</v>
      </c>
      <c r="E12" s="66">
        <f t="shared" si="1"/>
        <v>60944.85</v>
      </c>
      <c r="F12" s="66">
        <v>148031.74</v>
      </c>
      <c r="G12" s="66">
        <v>148031.74</v>
      </c>
      <c r="H12" s="66">
        <f t="shared" si="0"/>
        <v>87086.889999999985</v>
      </c>
      <c r="I12" s="67">
        <f t="shared" si="2"/>
        <v>87086.889999999985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0</v>
      </c>
      <c r="D14" s="66">
        <v>27239397.41</v>
      </c>
      <c r="E14" s="66">
        <f>C14+D14</f>
        <v>27239397.41</v>
      </c>
      <c r="F14" s="66">
        <v>79098042.670000002</v>
      </c>
      <c r="G14" s="66">
        <v>79098042.670000002</v>
      </c>
      <c r="H14" s="66">
        <f t="shared" si="0"/>
        <v>79098042.670000002</v>
      </c>
      <c r="I14" s="67">
        <f t="shared" si="2"/>
        <v>79098042.670000002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13208658.75</v>
      </c>
      <c r="E20" s="68">
        <f>SUM(E21)</f>
        <v>13208658.75</v>
      </c>
      <c r="F20" s="68">
        <f>SUM(F21)</f>
        <v>0</v>
      </c>
      <c r="G20" s="68">
        <f>SUM(G21)</f>
        <v>0</v>
      </c>
      <c r="H20" s="68">
        <f t="shared" si="0"/>
        <v>0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13208658.75</v>
      </c>
      <c r="E21" s="69">
        <f>C21+D21</f>
        <v>13208658.75</v>
      </c>
      <c r="F21" s="69">
        <v>0</v>
      </c>
      <c r="G21" s="69">
        <v>0</v>
      </c>
      <c r="H21" s="69">
        <f t="shared" si="0"/>
        <v>0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90" x14ac:dyDescent="0.2">
      <c r="A28" s="51"/>
      <c r="B28" s="77" t="s">
        <v>78</v>
      </c>
      <c r="C28" s="54"/>
      <c r="D28" s="78" t="s">
        <v>79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</cp:lastModifiedBy>
  <cp:lastPrinted>2021-03-01T19:59:54Z</cp:lastPrinted>
  <dcterms:created xsi:type="dcterms:W3CDTF">2012-12-11T20:48:19Z</dcterms:created>
  <dcterms:modified xsi:type="dcterms:W3CDTF">2021-03-01T20:20:10Z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