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COG!$C$3:$J$76</definedName>
  </definedNames>
  <calcPr calcId="162913"/>
</workbook>
</file>

<file path=xl/calcChain.xml><?xml version="1.0" encoding="utf-8"?>
<calcChain xmlns="http://schemas.openxmlformats.org/spreadsheetml/2006/main">
  <c r="G31" i="4" l="1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I70" i="4" l="1"/>
  <c r="H70" i="4"/>
  <c r="F70" i="4"/>
  <c r="J66" i="4"/>
  <c r="J64" i="4"/>
  <c r="J58" i="4"/>
  <c r="J56" i="4"/>
  <c r="G68" i="4"/>
  <c r="J68" i="4" s="1"/>
  <c r="G66" i="4"/>
  <c r="G64" i="4"/>
  <c r="G62" i="4"/>
  <c r="J62" i="4" s="1"/>
  <c r="G60" i="4"/>
  <c r="J60" i="4" s="1"/>
  <c r="G58" i="4"/>
  <c r="G56" i="4"/>
  <c r="E70" i="4"/>
  <c r="I48" i="4"/>
  <c r="H48" i="4"/>
  <c r="J45" i="4"/>
  <c r="G46" i="4"/>
  <c r="J46" i="4" s="1"/>
  <c r="G45" i="4"/>
  <c r="G44" i="4"/>
  <c r="J44" i="4" s="1"/>
  <c r="G43" i="4"/>
  <c r="J43" i="4" s="1"/>
  <c r="F48" i="4"/>
  <c r="E48" i="4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I34" i="4"/>
  <c r="H34" i="4"/>
  <c r="F34" i="4"/>
  <c r="E34" i="4"/>
  <c r="J70" i="4" l="1"/>
  <c r="J48" i="4"/>
  <c r="G48" i="4"/>
  <c r="G70" i="4"/>
  <c r="J34" i="4"/>
  <c r="G34" i="4"/>
  <c r="E40" i="5" l="1"/>
  <c r="H40" i="5" s="1"/>
  <c r="E39" i="5"/>
  <c r="H39" i="5" s="1"/>
  <c r="E38" i="5"/>
  <c r="H38" i="5" s="1"/>
  <c r="E37" i="5"/>
  <c r="H37" i="5" s="1"/>
  <c r="H36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I16" i="8"/>
  <c r="H16" i="8"/>
  <c r="G14" i="8"/>
  <c r="J14" i="8" s="1"/>
  <c r="G12" i="8"/>
  <c r="J12" i="8" s="1"/>
  <c r="G10" i="8"/>
  <c r="J10" i="8" s="1"/>
  <c r="G8" i="8"/>
  <c r="J8" i="8" s="1"/>
  <c r="G6" i="8"/>
  <c r="G16" i="8" s="1"/>
  <c r="F16" i="8"/>
  <c r="E16" i="8"/>
  <c r="G6" i="6"/>
  <c r="J6" i="6" s="1"/>
  <c r="G7" i="6"/>
  <c r="J7" i="6" s="1"/>
  <c r="G8" i="6"/>
  <c r="J8" i="6" s="1"/>
  <c r="G9" i="6"/>
  <c r="J9" i="6" s="1"/>
  <c r="G10" i="6"/>
  <c r="J10" i="6" s="1"/>
  <c r="G11" i="6"/>
  <c r="G12" i="6"/>
  <c r="J12" i="6" s="1"/>
  <c r="J75" i="6"/>
  <c r="J74" i="6"/>
  <c r="J71" i="6"/>
  <c r="J70" i="6"/>
  <c r="J67" i="6"/>
  <c r="J66" i="6"/>
  <c r="J63" i="6"/>
  <c r="J62" i="6"/>
  <c r="J59" i="6"/>
  <c r="J58" i="6"/>
  <c r="J55" i="6"/>
  <c r="J51" i="6"/>
  <c r="J50" i="6"/>
  <c r="J47" i="6"/>
  <c r="J46" i="6"/>
  <c r="J42" i="6"/>
  <c r="J39" i="6"/>
  <c r="J38" i="6"/>
  <c r="J19" i="6"/>
  <c r="J11" i="6"/>
  <c r="G76" i="6"/>
  <c r="J76" i="6" s="1"/>
  <c r="G75" i="6"/>
  <c r="G74" i="6"/>
  <c r="G73" i="6"/>
  <c r="J73" i="6" s="1"/>
  <c r="G72" i="6"/>
  <c r="J72" i="6" s="1"/>
  <c r="G71" i="6"/>
  <c r="G70" i="6"/>
  <c r="G69" i="6"/>
  <c r="J69" i="6" s="1"/>
  <c r="G68" i="6"/>
  <c r="J68" i="6" s="1"/>
  <c r="G67" i="6"/>
  <c r="G66" i="6"/>
  <c r="G64" i="6"/>
  <c r="J64" i="6" s="1"/>
  <c r="G63" i="6"/>
  <c r="G62" i="6"/>
  <c r="G61" i="6"/>
  <c r="J61" i="6" s="1"/>
  <c r="G60" i="6"/>
  <c r="J60" i="6" s="1"/>
  <c r="G59" i="6"/>
  <c r="G58" i="6"/>
  <c r="G56" i="6"/>
  <c r="J56" i="6" s="1"/>
  <c r="G55" i="6"/>
  <c r="G54" i="6"/>
  <c r="J54" i="6" s="1"/>
  <c r="G52" i="6"/>
  <c r="J52" i="6" s="1"/>
  <c r="G51" i="6"/>
  <c r="G50" i="6"/>
  <c r="G49" i="6"/>
  <c r="J49" i="6" s="1"/>
  <c r="G48" i="6"/>
  <c r="J48" i="6" s="1"/>
  <c r="G47" i="6"/>
  <c r="G46" i="6"/>
  <c r="G45" i="6"/>
  <c r="J45" i="6" s="1"/>
  <c r="G44" i="6"/>
  <c r="J44" i="6" s="1"/>
  <c r="G42" i="6"/>
  <c r="G41" i="6"/>
  <c r="J41" i="6" s="1"/>
  <c r="G40" i="6"/>
  <c r="J40" i="6" s="1"/>
  <c r="G39" i="6"/>
  <c r="G38" i="6"/>
  <c r="G37" i="6"/>
  <c r="J37" i="6" s="1"/>
  <c r="G36" i="6"/>
  <c r="J36" i="6" s="1"/>
  <c r="G35" i="6"/>
  <c r="J35" i="6" s="1"/>
  <c r="G34" i="6"/>
  <c r="J34" i="6" s="1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G25" i="6"/>
  <c r="J25" i="6" s="1"/>
  <c r="G24" i="6"/>
  <c r="J24" i="6" s="1"/>
  <c r="G22" i="6"/>
  <c r="J22" i="6" s="1"/>
  <c r="G21" i="6"/>
  <c r="J21" i="6" s="1"/>
  <c r="G20" i="6"/>
  <c r="J20" i="6" s="1"/>
  <c r="G19" i="6"/>
  <c r="G18" i="6"/>
  <c r="J18" i="6" s="1"/>
  <c r="G17" i="6"/>
  <c r="J17" i="6" s="1"/>
  <c r="G16" i="6"/>
  <c r="J16" i="6" s="1"/>
  <c r="G15" i="6"/>
  <c r="J15" i="6" s="1"/>
  <c r="G14" i="6"/>
  <c r="J14" i="6" s="1"/>
  <c r="I69" i="6"/>
  <c r="I65" i="6"/>
  <c r="I57" i="6"/>
  <c r="I53" i="6"/>
  <c r="I43" i="6"/>
  <c r="I33" i="6"/>
  <c r="I23" i="6"/>
  <c r="I13" i="6"/>
  <c r="I5" i="6"/>
  <c r="H69" i="6"/>
  <c r="H65" i="6"/>
  <c r="H57" i="6"/>
  <c r="H53" i="6"/>
  <c r="H43" i="6"/>
  <c r="H33" i="6"/>
  <c r="H23" i="6"/>
  <c r="H13" i="6"/>
  <c r="H5" i="6"/>
  <c r="F69" i="6"/>
  <c r="F65" i="6"/>
  <c r="F57" i="6"/>
  <c r="F53" i="6"/>
  <c r="F43" i="6"/>
  <c r="F33" i="6"/>
  <c r="F23" i="6"/>
  <c r="F13" i="6"/>
  <c r="F5" i="6"/>
  <c r="E69" i="6"/>
  <c r="E65" i="6"/>
  <c r="G65" i="6" s="1"/>
  <c r="E57" i="6"/>
  <c r="G57" i="6" s="1"/>
  <c r="E53" i="6"/>
  <c r="E43" i="6"/>
  <c r="E33" i="6"/>
  <c r="E23" i="6"/>
  <c r="E13" i="6"/>
  <c r="E5" i="6"/>
  <c r="C42" i="5" l="1"/>
  <c r="J65" i="6"/>
  <c r="J57" i="6"/>
  <c r="G53" i="6"/>
  <c r="J53" i="6" s="1"/>
  <c r="G43" i="6"/>
  <c r="J43" i="6" s="1"/>
  <c r="G33" i="6"/>
  <c r="J33" i="6" s="1"/>
  <c r="G23" i="6"/>
  <c r="J23" i="6" s="1"/>
  <c r="H77" i="6"/>
  <c r="G13" i="6"/>
  <c r="J13" i="6" s="1"/>
  <c r="H25" i="5"/>
  <c r="H16" i="5"/>
  <c r="I77" i="6"/>
  <c r="E77" i="6"/>
  <c r="J6" i="8"/>
  <c r="J16" i="8" s="1"/>
  <c r="E6" i="5"/>
  <c r="H13" i="5"/>
  <c r="H6" i="5" s="1"/>
  <c r="E36" i="5"/>
  <c r="F77" i="6"/>
  <c r="G5" i="6"/>
  <c r="D42" i="5"/>
  <c r="F42" i="5"/>
  <c r="G42" i="5"/>
  <c r="E25" i="5"/>
  <c r="E16" i="5"/>
  <c r="H42" i="5" l="1"/>
  <c r="E42" i="5"/>
  <c r="G77" i="6"/>
  <c r="J5" i="6"/>
  <c r="J77" i="6" s="1"/>
</calcChain>
</file>

<file path=xl/sharedStrings.xml><?xml version="1.0" encoding="utf-8"?>
<sst xmlns="http://schemas.openxmlformats.org/spreadsheetml/2006/main" count="217" uniqueCount="158">
  <si>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</si>
  <si>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</si>
  <si>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</si>
  <si>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</si>
  <si>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</si>
  <si>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</si>
  <si>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</si>
  <si>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</si>
  <si>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</si>
  <si>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</si>
  <si>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</si>
  <si>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</si>
  <si>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</si>
  <si>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</si>
  <si>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</si>
  <si>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</si>
  <si>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</si>
  <si>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</si>
  <si>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</si>
  <si>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</si>
  <si>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</si>
  <si>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</si>
  <si>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</si>
  <si>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</si>
  <si>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</si>
  <si>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</si>
  <si>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</si>
  <si>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</si>
  <si>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</si>
  <si>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</si>
  <si>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</si>
  <si>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</si>
  <si>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</si>
  <si>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</si>
  <si>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</si>
  <si>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</si>
  <si>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</si>
  <si>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</si>
  <si>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</si>
  <si>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</si>
  <si>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</si>
  <si>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</si>
  <si>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</si>
  <si>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</si>
  <si>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</si>
  <si>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</si>
  <si>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</si>
  <si>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</si>
  <si>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</si>
  <si>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</si>
  <si>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</si>
  <si>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</si>
  <si>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</si>
  <si>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</si>
  <si>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</si>
  <si>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</si>
  <si>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</si>
  <si>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</si>
  <si>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</si>
  <si>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</si>
  <si>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</si>
  <si>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</si>
  <si>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</si>
  <si>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</si>
  <si>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</si>
  <si>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</si>
  <si>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</si>
  <si>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</si>
  <si>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</si>
  <si>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</si>
  <si>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</si>
  <si>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</si>
  <si>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</si>
  <si>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</si>
  <si>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</si>
  <si>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</si>
  <si>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</si>
  <si>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</si>
  <si>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</si>
  <si>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</si>
  <si>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</si>
  <si>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</si>
  <si>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</si>
  <si>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</si>
  <si>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</si>
  <si>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</si>
  <si>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</si>
  <si>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</si>
  <si>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</si>
  <si>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</si>
  <si>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</si>
  <si>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</si>
  <si>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</si>
  <si>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</si>
  <si>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</si>
  <si>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</si>
  <si>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</si>
  <si>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</si>
  <si>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</si>
  <si>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</si>
  <si>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</si>
  <si>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</si>
  <si>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</si>
  <si>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</si>
  <si>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</si>
  <si>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</si>
  <si>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</si>
  <si>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</si>
  <si>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</si>
  <si>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</si>
  <si>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</si>
  <si>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</si>
  <si>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</si>
  <si>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</si>
  <si>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</si>
  <si>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</si>
  <si>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</si>
  <si>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</si>
  <si>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</si>
  <si>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</si>
  <si>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</si>
  <si>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</si>
  <si>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</si>
  <si>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</si>
  <si>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</si>
  <si>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</si>
  <si>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</si>
  <si>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</si>
  <si>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SANTA CATARINA, GTO
ESTADO ANALÍTICO DEL EJERCICIO DEL PRESUPUESTO DE EGRESOS
Clasificación por Objeto del Gasto (Capítulo y Concepto)
Del 1 de Enero al AL 31 DE DICIEMBRE DEL 2019</t>
  </si>
  <si>
    <t>MUNICIPIO DE SANTA CATARINA, GTO
ESTADO ANALÍTICO DEL EJERCICIO DEL PRESUPUESTO DE EGRESOS
Clasificación Económica (por Tipo de Gasto)
Del 1 de Enero al AL 31 DE DICIEMBRE DEL 2019</t>
  </si>
  <si>
    <t>Despacho del Presidente Municipal</t>
  </si>
  <si>
    <t>Sindicatura</t>
  </si>
  <si>
    <t>Despacho de Regidores</t>
  </si>
  <si>
    <t>Secretaría del Ayuntamiento</t>
  </si>
  <si>
    <t>Coordinación de Planeación</t>
  </si>
  <si>
    <t>Coordinación de UMAIP</t>
  </si>
  <si>
    <t>Coordinación de Comunicación Social</t>
  </si>
  <si>
    <t>Tesorería Municipal</t>
  </si>
  <si>
    <t>Contraloría Municipal</t>
  </si>
  <si>
    <t>Oficialía Mayor</t>
  </si>
  <si>
    <t>Dirección de Desarrollo Social, Rural y</t>
  </si>
  <si>
    <t>Dirección de Obras Publicas Municipales</t>
  </si>
  <si>
    <t>Dirección de Catastro, Desarrollo Urbano</t>
  </si>
  <si>
    <t>Coordinación de Servicios Municipales</t>
  </si>
  <si>
    <t>Dirección de Casa de la Cultura</t>
  </si>
  <si>
    <t>Dirección de Deportes</t>
  </si>
  <si>
    <t>Coordinación de Educación</t>
  </si>
  <si>
    <t>Dirección de Seguridad Publica y Vialida</t>
  </si>
  <si>
    <t>Coordinación de Protección Civil</t>
  </si>
  <si>
    <t>Bomberos</t>
  </si>
  <si>
    <t>OBRAS PÚBLICAS</t>
  </si>
  <si>
    <t>Desarrollo rural</t>
  </si>
  <si>
    <t>Desarrollo economico</t>
  </si>
  <si>
    <t>Migrantes</t>
  </si>
  <si>
    <t>MUNICIPIO DE SANTA CATARINA, GTO
ESTADO ANALÍTICO DEL EJERCICIO DEL PRESUPUESTO DE EGRESOS
Clasificación Administrativa
Del 1 de Enero al AL 31 DE DICIEMBRE DEL 2019</t>
  </si>
  <si>
    <t>Gobierno (Federal/Estatal/Municipal) de MUNICIPIO DE SANTA CATARINA, GTO
Estado Analítico del Ejercicio del Presupuesto de Egresos
Clasificación Administrativa
Del 1 de Enero al AL 31 DE DICIEMBRE DEL 2019</t>
  </si>
  <si>
    <t>Sector Paraestatal del Gobierno (Federal/Estatal/Municipal) de MUNICIPIO DE SANTA CATARINA, GTO
Estado Analítico del Ejercicio del Presupuesto de Egresos
Clasificación Administrativa
Del 1 de Enero al AL 31 DE DICIEMBRE DEL 2019</t>
  </si>
  <si>
    <t>MUNICIPIO DE SANTA CATARINA, GTO
ESTADO ANALÍTICO DEL EJERCICIO DEL PRESUPUESTO DE EGRESOS
Clasificación Funcional (Finalidad y Función)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</si>
</sst>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7"/>
  <sheetViews>
    <sheetView showGridLines="0" tabSelected="1" view="pageLayout" zoomScaleNormal="100" workbookViewId="0">
      <selection activeCell="C5" sqref="C1:C1048576"/>
    </sheetView>
  </sheetViews>
  <sheetFormatPr baseColWidth="10" defaultRowHeight="11.25" x14ac:dyDescent="0.2"/>
  <cols>
    <col min="1" max="2" width="12" style="1"/>
    <col min="3" max="3" width="19" style="1" customWidth="1"/>
    <col min="4" max="4" width="62.83203125" style="1" customWidth="1"/>
    <col min="5" max="5" width="18.33203125" style="1" customWidth="1"/>
    <col min="6" max="6" width="19.83203125" style="1" customWidth="1"/>
    <col min="7" max="10" width="18.33203125" style="1" customWidth="1"/>
    <col min="11" max="16384" width="12" style="1"/>
  </cols>
  <sheetData>
    <row r="1" spans="3:10" ht="50.1" customHeight="1" x14ac:dyDescent="0.2">
      <c r="C1" s="52" t="s">
        <v>128</v>
      </c>
      <c r="D1" s="53"/>
      <c r="E1" s="53"/>
      <c r="F1" s="53"/>
      <c r="G1" s="53"/>
      <c r="H1" s="53"/>
      <c r="I1" s="53"/>
      <c r="J1" s="54"/>
    </row>
    <row r="2" spans="3:10" x14ac:dyDescent="0.2">
      <c r="C2" s="57" t="s">
        <v>54</v>
      </c>
      <c r="D2" s="58"/>
      <c r="E2" s="52" t="s">
        <v>60</v>
      </c>
      <c r="F2" s="53"/>
      <c r="G2" s="53"/>
      <c r="H2" s="53"/>
      <c r="I2" s="54"/>
      <c r="J2" s="55" t="s">
        <v>59</v>
      </c>
    </row>
    <row r="3" spans="3:10" ht="24.95" customHeight="1" x14ac:dyDescent="0.2">
      <c r="C3" s="59"/>
      <c r="D3" s="60"/>
      <c r="E3" s="9" t="s">
        <v>55</v>
      </c>
      <c r="F3" s="9" t="s">
        <v>125</v>
      </c>
      <c r="G3" s="9" t="s">
        <v>56</v>
      </c>
      <c r="H3" s="9" t="s">
        <v>57</v>
      </c>
      <c r="I3" s="9" t="s">
        <v>58</v>
      </c>
      <c r="J3" s="56"/>
    </row>
    <row r="4" spans="3:10" x14ac:dyDescent="0.2">
      <c r="C4" s="61"/>
      <c r="D4" s="62"/>
      <c r="E4" s="10">
        <v>1</v>
      </c>
      <c r="F4" s="10">
        <v>2</v>
      </c>
      <c r="G4" s="10" t="s">
        <v>126</v>
      </c>
      <c r="H4" s="10">
        <v>4</v>
      </c>
      <c r="I4" s="10">
        <v>5</v>
      </c>
      <c r="J4" s="10" t="s">
        <v>127</v>
      </c>
    </row>
    <row r="5" spans="3:10" x14ac:dyDescent="0.2">
      <c r="C5" s="48" t="s">
        <v>61</v>
      </c>
      <c r="D5" s="7"/>
      <c r="E5" s="14">
        <f>SUM(E6:E12)</f>
        <v>24745382.729999997</v>
      </c>
      <c r="F5" s="14">
        <f>SUM(F6:F12)</f>
        <v>-876227.13000000024</v>
      </c>
      <c r="G5" s="14">
        <f>E5+F5</f>
        <v>23869155.599999998</v>
      </c>
      <c r="H5" s="14">
        <f>SUM(H6:H12)</f>
        <v>24708167.920000002</v>
      </c>
      <c r="I5" s="14">
        <f>SUM(I6:I12)</f>
        <v>24580053.66</v>
      </c>
      <c r="J5" s="14">
        <f>G5-H5</f>
        <v>-839012.32000000402</v>
      </c>
    </row>
    <row r="6" spans="3:10" x14ac:dyDescent="0.2">
      <c r="C6" s="49">
        <v>1100</v>
      </c>
      <c r="D6" s="11" t="s">
        <v>70</v>
      </c>
      <c r="E6" s="15">
        <v>17598513.079999998</v>
      </c>
      <c r="F6" s="15">
        <v>1152003.24</v>
      </c>
      <c r="G6" s="15">
        <f t="shared" ref="G6:G69" si="0">E6+F6</f>
        <v>18750516.319999997</v>
      </c>
      <c r="H6" s="15">
        <v>17318200.699999999</v>
      </c>
      <c r="I6" s="15">
        <v>17318200.699999999</v>
      </c>
      <c r="J6" s="15">
        <f t="shared" ref="J6:J69" si="1">G6-H6</f>
        <v>1432315.6199999973</v>
      </c>
    </row>
    <row r="7" spans="3:10" x14ac:dyDescent="0.2">
      <c r="C7" s="49">
        <v>1200</v>
      </c>
      <c r="D7" s="11" t="s">
        <v>71</v>
      </c>
      <c r="E7" s="15">
        <v>1018831.35</v>
      </c>
      <c r="F7" s="15">
        <v>361718.93</v>
      </c>
      <c r="G7" s="15">
        <f t="shared" si="0"/>
        <v>1380550.28</v>
      </c>
      <c r="H7" s="15">
        <v>566094.75</v>
      </c>
      <c r="I7" s="15">
        <v>566094.75</v>
      </c>
      <c r="J7" s="15">
        <f t="shared" si="1"/>
        <v>814455.53</v>
      </c>
    </row>
    <row r="8" spans="3:10" x14ac:dyDescent="0.2">
      <c r="C8" s="49">
        <v>1300</v>
      </c>
      <c r="D8" s="11" t="s">
        <v>72</v>
      </c>
      <c r="E8" s="15">
        <v>3434871.47</v>
      </c>
      <c r="F8" s="15">
        <v>-2331125.4500000002</v>
      </c>
      <c r="G8" s="15">
        <f t="shared" si="0"/>
        <v>1103746.02</v>
      </c>
      <c r="H8" s="15">
        <v>3539702.69</v>
      </c>
      <c r="I8" s="15">
        <v>3446178.43</v>
      </c>
      <c r="J8" s="15">
        <f t="shared" si="1"/>
        <v>-2435956.67</v>
      </c>
    </row>
    <row r="9" spans="3:10" x14ac:dyDescent="0.2">
      <c r="C9" s="49">
        <v>1400</v>
      </c>
      <c r="D9" s="11" t="s">
        <v>35</v>
      </c>
      <c r="E9" s="15">
        <v>0</v>
      </c>
      <c r="F9" s="15">
        <v>1800.27</v>
      </c>
      <c r="G9" s="15">
        <f t="shared" si="0"/>
        <v>1800.27</v>
      </c>
      <c r="H9" s="15">
        <v>0</v>
      </c>
      <c r="I9" s="15">
        <v>0</v>
      </c>
      <c r="J9" s="15">
        <f t="shared" si="1"/>
        <v>1800.27</v>
      </c>
    </row>
    <row r="10" spans="3:10" x14ac:dyDescent="0.2">
      <c r="C10" s="49">
        <v>1500</v>
      </c>
      <c r="D10" s="11" t="s">
        <v>73</v>
      </c>
      <c r="E10" s="15">
        <v>2693166.83</v>
      </c>
      <c r="F10" s="15">
        <v>-60624.12</v>
      </c>
      <c r="G10" s="15">
        <f t="shared" si="0"/>
        <v>2632542.71</v>
      </c>
      <c r="H10" s="15">
        <v>3284169.78</v>
      </c>
      <c r="I10" s="15">
        <v>3249579.78</v>
      </c>
      <c r="J10" s="15">
        <f t="shared" si="1"/>
        <v>-651627.06999999983</v>
      </c>
    </row>
    <row r="11" spans="3:10" x14ac:dyDescent="0.2">
      <c r="C11" s="49">
        <v>1600</v>
      </c>
      <c r="D11" s="11" t="s">
        <v>36</v>
      </c>
      <c r="E11" s="15">
        <v>0</v>
      </c>
      <c r="F11" s="15">
        <v>0</v>
      </c>
      <c r="G11" s="15">
        <f t="shared" si="0"/>
        <v>0</v>
      </c>
      <c r="H11" s="15">
        <v>0</v>
      </c>
      <c r="I11" s="15">
        <v>0</v>
      </c>
      <c r="J11" s="15">
        <f t="shared" si="1"/>
        <v>0</v>
      </c>
    </row>
    <row r="12" spans="3:10" x14ac:dyDescent="0.2">
      <c r="C12" s="49">
        <v>1700</v>
      </c>
      <c r="D12" s="11" t="s">
        <v>74</v>
      </c>
      <c r="E12" s="15">
        <v>0</v>
      </c>
      <c r="F12" s="15">
        <v>0</v>
      </c>
      <c r="G12" s="15">
        <f t="shared" si="0"/>
        <v>0</v>
      </c>
      <c r="H12" s="15">
        <v>0</v>
      </c>
      <c r="I12" s="15">
        <v>0</v>
      </c>
      <c r="J12" s="15">
        <f t="shared" si="1"/>
        <v>0</v>
      </c>
    </row>
    <row r="13" spans="3:10" x14ac:dyDescent="0.2">
      <c r="C13" s="48" t="s">
        <v>62</v>
      </c>
      <c r="D13" s="7"/>
      <c r="E13" s="15">
        <f>SUM(E14:E22)</f>
        <v>5727130.9300000006</v>
      </c>
      <c r="F13" s="15">
        <f>SUM(F14:F22)</f>
        <v>2420010.9600000004</v>
      </c>
      <c r="G13" s="15">
        <f t="shared" si="0"/>
        <v>8147141.8900000006</v>
      </c>
      <c r="H13" s="15">
        <f>SUM(H14:H22)</f>
        <v>7235570.5500000007</v>
      </c>
      <c r="I13" s="15">
        <f>SUM(I14:I22)</f>
        <v>6311310.7500000009</v>
      </c>
      <c r="J13" s="15">
        <f t="shared" si="1"/>
        <v>911571.33999999985</v>
      </c>
    </row>
    <row r="14" spans="3:10" x14ac:dyDescent="0.2">
      <c r="C14" s="49">
        <v>2100</v>
      </c>
      <c r="D14" s="11" t="s">
        <v>75</v>
      </c>
      <c r="E14" s="15">
        <v>940200</v>
      </c>
      <c r="F14" s="15">
        <v>398429.83</v>
      </c>
      <c r="G14" s="15">
        <f t="shared" si="0"/>
        <v>1338629.83</v>
      </c>
      <c r="H14" s="15">
        <v>975514.78</v>
      </c>
      <c r="I14" s="15">
        <v>979694.78</v>
      </c>
      <c r="J14" s="15">
        <f t="shared" si="1"/>
        <v>363115.05000000005</v>
      </c>
    </row>
    <row r="15" spans="3:10" x14ac:dyDescent="0.2">
      <c r="C15" s="49">
        <v>2200</v>
      </c>
      <c r="D15" s="11" t="s">
        <v>76</v>
      </c>
      <c r="E15" s="15">
        <v>332000</v>
      </c>
      <c r="F15" s="15">
        <v>222783.64</v>
      </c>
      <c r="G15" s="15">
        <f t="shared" si="0"/>
        <v>554783.64</v>
      </c>
      <c r="H15" s="15">
        <v>540494.89</v>
      </c>
      <c r="I15" s="15">
        <v>512055.09</v>
      </c>
      <c r="J15" s="15">
        <f t="shared" si="1"/>
        <v>14288.75</v>
      </c>
    </row>
    <row r="16" spans="3:10" x14ac:dyDescent="0.2">
      <c r="C16" s="49">
        <v>2300</v>
      </c>
      <c r="D16" s="11" t="s">
        <v>77</v>
      </c>
      <c r="E16" s="15">
        <v>0</v>
      </c>
      <c r="F16" s="15">
        <v>0</v>
      </c>
      <c r="G16" s="15">
        <f t="shared" si="0"/>
        <v>0</v>
      </c>
      <c r="H16" s="15">
        <v>0</v>
      </c>
      <c r="I16" s="15">
        <v>0</v>
      </c>
      <c r="J16" s="15">
        <f t="shared" si="1"/>
        <v>0</v>
      </c>
    </row>
    <row r="17" spans="3:10" x14ac:dyDescent="0.2">
      <c r="C17" s="49">
        <v>2400</v>
      </c>
      <c r="D17" s="11" t="s">
        <v>78</v>
      </c>
      <c r="E17" s="15">
        <v>375497.55</v>
      </c>
      <c r="F17" s="15">
        <v>772157.78</v>
      </c>
      <c r="G17" s="15">
        <f t="shared" si="0"/>
        <v>1147655.33</v>
      </c>
      <c r="H17" s="15">
        <v>557611.27</v>
      </c>
      <c r="I17" s="15">
        <v>557611.27</v>
      </c>
      <c r="J17" s="15">
        <f t="shared" si="1"/>
        <v>590044.06000000006</v>
      </c>
    </row>
    <row r="18" spans="3:10" x14ac:dyDescent="0.2">
      <c r="C18" s="49">
        <v>2500</v>
      </c>
      <c r="D18" s="11" t="s">
        <v>79</v>
      </c>
      <c r="E18" s="15">
        <v>53600</v>
      </c>
      <c r="F18" s="15">
        <v>-4252</v>
      </c>
      <c r="G18" s="15">
        <f t="shared" si="0"/>
        <v>49348</v>
      </c>
      <c r="H18" s="15">
        <v>48354.46</v>
      </c>
      <c r="I18" s="15">
        <v>48354.46</v>
      </c>
      <c r="J18" s="15">
        <f t="shared" si="1"/>
        <v>993.54000000000087</v>
      </c>
    </row>
    <row r="19" spans="3:10" x14ac:dyDescent="0.2">
      <c r="C19" s="49">
        <v>2600</v>
      </c>
      <c r="D19" s="11" t="s">
        <v>80</v>
      </c>
      <c r="E19" s="15">
        <v>3722284.31</v>
      </c>
      <c r="F19" s="15">
        <v>721630.78</v>
      </c>
      <c r="G19" s="15">
        <f t="shared" si="0"/>
        <v>4443915.09</v>
      </c>
      <c r="H19" s="15">
        <v>4658541.93</v>
      </c>
      <c r="I19" s="15">
        <v>3758541.93</v>
      </c>
      <c r="J19" s="15">
        <f t="shared" si="1"/>
        <v>-214626.83999999985</v>
      </c>
    </row>
    <row r="20" spans="3:10" x14ac:dyDescent="0.2">
      <c r="C20" s="49">
        <v>2700</v>
      </c>
      <c r="D20" s="11" t="s">
        <v>81</v>
      </c>
      <c r="E20" s="15">
        <v>221500</v>
      </c>
      <c r="F20" s="15">
        <v>35716.93</v>
      </c>
      <c r="G20" s="15">
        <f t="shared" si="0"/>
        <v>257216.93</v>
      </c>
      <c r="H20" s="15">
        <v>167769.15</v>
      </c>
      <c r="I20" s="15">
        <v>167769.15</v>
      </c>
      <c r="J20" s="15">
        <f t="shared" si="1"/>
        <v>89447.78</v>
      </c>
    </row>
    <row r="21" spans="3:10" x14ac:dyDescent="0.2">
      <c r="C21" s="49">
        <v>2800</v>
      </c>
      <c r="D21" s="11" t="s">
        <v>82</v>
      </c>
      <c r="E21" s="15">
        <v>0</v>
      </c>
      <c r="F21" s="15">
        <v>0</v>
      </c>
      <c r="G21" s="15">
        <f t="shared" si="0"/>
        <v>0</v>
      </c>
      <c r="H21" s="15">
        <v>0</v>
      </c>
      <c r="I21" s="15">
        <v>0</v>
      </c>
      <c r="J21" s="15">
        <f t="shared" si="1"/>
        <v>0</v>
      </c>
    </row>
    <row r="22" spans="3:10" x14ac:dyDescent="0.2">
      <c r="C22" s="49">
        <v>2900</v>
      </c>
      <c r="D22" s="11" t="s">
        <v>83</v>
      </c>
      <c r="E22" s="15">
        <v>82049.070000000007</v>
      </c>
      <c r="F22" s="15">
        <v>273544</v>
      </c>
      <c r="G22" s="15">
        <f t="shared" si="0"/>
        <v>355593.07</v>
      </c>
      <c r="H22" s="15">
        <v>287284.07</v>
      </c>
      <c r="I22" s="15">
        <v>287284.07</v>
      </c>
      <c r="J22" s="15">
        <f t="shared" si="1"/>
        <v>68309</v>
      </c>
    </row>
    <row r="23" spans="3:10" x14ac:dyDescent="0.2">
      <c r="C23" s="48" t="s">
        <v>63</v>
      </c>
      <c r="D23" s="7"/>
      <c r="E23" s="15">
        <f>SUM(E24:E32)</f>
        <v>10744674.85</v>
      </c>
      <c r="F23" s="15">
        <f>SUM(F24:F32)</f>
        <v>4837956.2</v>
      </c>
      <c r="G23" s="15">
        <f t="shared" si="0"/>
        <v>15582631.050000001</v>
      </c>
      <c r="H23" s="15">
        <f>SUM(H24:H32)</f>
        <v>12305113.41</v>
      </c>
      <c r="I23" s="15">
        <f>SUM(I24:I32)</f>
        <v>12767343.75</v>
      </c>
      <c r="J23" s="15">
        <f t="shared" si="1"/>
        <v>3277517.6400000006</v>
      </c>
    </row>
    <row r="24" spans="3:10" x14ac:dyDescent="0.2">
      <c r="C24" s="49">
        <v>3100</v>
      </c>
      <c r="D24" s="11" t="s">
        <v>84</v>
      </c>
      <c r="E24" s="15">
        <v>2830408.77</v>
      </c>
      <c r="F24" s="15">
        <v>2063178.8</v>
      </c>
      <c r="G24" s="15">
        <f t="shared" si="0"/>
        <v>4893587.57</v>
      </c>
      <c r="H24" s="15">
        <v>3535630.39</v>
      </c>
      <c r="I24" s="15">
        <v>4054669.13</v>
      </c>
      <c r="J24" s="15">
        <f t="shared" si="1"/>
        <v>1357957.1800000002</v>
      </c>
    </row>
    <row r="25" spans="3:10" x14ac:dyDescent="0.2">
      <c r="C25" s="49">
        <v>3200</v>
      </c>
      <c r="D25" s="11" t="s">
        <v>85</v>
      </c>
      <c r="E25" s="15">
        <v>85200</v>
      </c>
      <c r="F25" s="15">
        <v>71664.55</v>
      </c>
      <c r="G25" s="15">
        <f t="shared" si="0"/>
        <v>156864.54999999999</v>
      </c>
      <c r="H25" s="15">
        <v>104285.15</v>
      </c>
      <c r="I25" s="15">
        <v>104285.15</v>
      </c>
      <c r="J25" s="15">
        <f t="shared" si="1"/>
        <v>52579.399999999994</v>
      </c>
    </row>
    <row r="26" spans="3:10" x14ac:dyDescent="0.2">
      <c r="C26" s="49">
        <v>3300</v>
      </c>
      <c r="D26" s="11" t="s">
        <v>86</v>
      </c>
      <c r="E26" s="15">
        <v>955950</v>
      </c>
      <c r="F26" s="15">
        <v>-54924.9</v>
      </c>
      <c r="G26" s="15">
        <f t="shared" si="0"/>
        <v>901025.1</v>
      </c>
      <c r="H26" s="15">
        <v>687455.52</v>
      </c>
      <c r="I26" s="15">
        <v>705475.52</v>
      </c>
      <c r="J26" s="15">
        <f t="shared" si="1"/>
        <v>213569.57999999996</v>
      </c>
    </row>
    <row r="27" spans="3:10" x14ac:dyDescent="0.2">
      <c r="C27" s="49">
        <v>3400</v>
      </c>
      <c r="D27" s="11" t="s">
        <v>87</v>
      </c>
      <c r="E27" s="15">
        <v>429000</v>
      </c>
      <c r="F27" s="15">
        <v>-26879.22</v>
      </c>
      <c r="G27" s="15">
        <f t="shared" si="0"/>
        <v>402120.78</v>
      </c>
      <c r="H27" s="15">
        <v>329582.71000000002</v>
      </c>
      <c r="I27" s="15">
        <v>329582.71000000002</v>
      </c>
      <c r="J27" s="15">
        <f t="shared" si="1"/>
        <v>72538.070000000007</v>
      </c>
    </row>
    <row r="28" spans="3:10" x14ac:dyDescent="0.2">
      <c r="C28" s="49">
        <v>3500</v>
      </c>
      <c r="D28" s="11" t="s">
        <v>88</v>
      </c>
      <c r="E28" s="15">
        <v>2280214.7400000002</v>
      </c>
      <c r="F28" s="15">
        <v>643410.94999999995</v>
      </c>
      <c r="G28" s="15">
        <f t="shared" si="0"/>
        <v>2923625.6900000004</v>
      </c>
      <c r="H28" s="15">
        <v>1925105.54</v>
      </c>
      <c r="I28" s="15">
        <v>1932715.14</v>
      </c>
      <c r="J28" s="15">
        <f t="shared" si="1"/>
        <v>998520.15000000037</v>
      </c>
    </row>
    <row r="29" spans="3:10" x14ac:dyDescent="0.2">
      <c r="C29" s="49">
        <v>3600</v>
      </c>
      <c r="D29" s="11" t="s">
        <v>89</v>
      </c>
      <c r="E29" s="15">
        <v>204500</v>
      </c>
      <c r="F29" s="15">
        <v>56769.25</v>
      </c>
      <c r="G29" s="15">
        <f t="shared" si="0"/>
        <v>261269.25</v>
      </c>
      <c r="H29" s="15">
        <v>283269.25</v>
      </c>
      <c r="I29" s="15">
        <v>283269.25</v>
      </c>
      <c r="J29" s="15">
        <f t="shared" si="1"/>
        <v>-22000</v>
      </c>
    </row>
    <row r="30" spans="3:10" x14ac:dyDescent="0.2">
      <c r="C30" s="49">
        <v>3700</v>
      </c>
      <c r="D30" s="11" t="s">
        <v>90</v>
      </c>
      <c r="E30" s="15">
        <v>375500</v>
      </c>
      <c r="F30" s="15">
        <v>162312.82999999999</v>
      </c>
      <c r="G30" s="15">
        <f t="shared" si="0"/>
        <v>537812.82999999996</v>
      </c>
      <c r="H30" s="15">
        <v>526479.35</v>
      </c>
      <c r="I30" s="15">
        <v>526479.35</v>
      </c>
      <c r="J30" s="15">
        <f t="shared" si="1"/>
        <v>11333.479999999981</v>
      </c>
    </row>
    <row r="31" spans="3:10" x14ac:dyDescent="0.2">
      <c r="C31" s="49">
        <v>3800</v>
      </c>
      <c r="D31" s="11" t="s">
        <v>91</v>
      </c>
      <c r="E31" s="15">
        <v>3215800</v>
      </c>
      <c r="F31" s="15">
        <v>2021218.78</v>
      </c>
      <c r="G31" s="15">
        <f t="shared" si="0"/>
        <v>5237018.78</v>
      </c>
      <c r="H31" s="15">
        <v>4580565</v>
      </c>
      <c r="I31" s="15">
        <v>4580565</v>
      </c>
      <c r="J31" s="15">
        <f t="shared" si="1"/>
        <v>656453.78000000026</v>
      </c>
    </row>
    <row r="32" spans="3:10" x14ac:dyDescent="0.2">
      <c r="C32" s="49">
        <v>3900</v>
      </c>
      <c r="D32" s="11" t="s">
        <v>19</v>
      </c>
      <c r="E32" s="15">
        <v>368101.34</v>
      </c>
      <c r="F32" s="15">
        <v>-98794.84</v>
      </c>
      <c r="G32" s="15">
        <f t="shared" si="0"/>
        <v>269306.5</v>
      </c>
      <c r="H32" s="15">
        <v>332740.5</v>
      </c>
      <c r="I32" s="15">
        <v>250302.5</v>
      </c>
      <c r="J32" s="15">
        <f t="shared" si="1"/>
        <v>-63434</v>
      </c>
    </row>
    <row r="33" spans="3:10" x14ac:dyDescent="0.2">
      <c r="C33" s="48" t="s">
        <v>64</v>
      </c>
      <c r="D33" s="7"/>
      <c r="E33" s="15">
        <f>SUM(E34:E42)</f>
        <v>6115941.9700000007</v>
      </c>
      <c r="F33" s="15">
        <f>SUM(F34:F42)</f>
        <v>6300994.8100000005</v>
      </c>
      <c r="G33" s="15">
        <f t="shared" si="0"/>
        <v>12416936.780000001</v>
      </c>
      <c r="H33" s="15">
        <f>SUM(H34:H42)</f>
        <v>9192644.4900000002</v>
      </c>
      <c r="I33" s="15">
        <f>SUM(I34:I42)</f>
        <v>8803344.5399999991</v>
      </c>
      <c r="J33" s="15">
        <f t="shared" si="1"/>
        <v>3224292.290000001</v>
      </c>
    </row>
    <row r="34" spans="3:10" x14ac:dyDescent="0.2">
      <c r="C34" s="49">
        <v>4100</v>
      </c>
      <c r="D34" s="11" t="s">
        <v>92</v>
      </c>
      <c r="E34" s="15">
        <v>60000</v>
      </c>
      <c r="F34" s="15">
        <v>4000</v>
      </c>
      <c r="G34" s="15">
        <f t="shared" si="0"/>
        <v>64000</v>
      </c>
      <c r="H34" s="15">
        <v>63000</v>
      </c>
      <c r="I34" s="15">
        <v>63000</v>
      </c>
      <c r="J34" s="15">
        <f t="shared" si="1"/>
        <v>1000</v>
      </c>
    </row>
    <row r="35" spans="3:10" x14ac:dyDescent="0.2">
      <c r="C35" s="49">
        <v>4200</v>
      </c>
      <c r="D35" s="11" t="s">
        <v>93</v>
      </c>
      <c r="E35" s="15">
        <v>3150000</v>
      </c>
      <c r="F35" s="15">
        <v>3242339.44</v>
      </c>
      <c r="G35" s="15">
        <f t="shared" si="0"/>
        <v>6392339.4399999995</v>
      </c>
      <c r="H35" s="15">
        <v>2764000</v>
      </c>
      <c r="I35" s="15">
        <v>2764000</v>
      </c>
      <c r="J35" s="15">
        <f t="shared" si="1"/>
        <v>3628339.4399999995</v>
      </c>
    </row>
    <row r="36" spans="3:10" x14ac:dyDescent="0.2">
      <c r="C36" s="49">
        <v>4300</v>
      </c>
      <c r="D36" s="11" t="s">
        <v>94</v>
      </c>
      <c r="E36" s="15">
        <v>0</v>
      </c>
      <c r="F36" s="15">
        <v>0</v>
      </c>
      <c r="G36" s="15">
        <f t="shared" si="0"/>
        <v>0</v>
      </c>
      <c r="H36" s="15">
        <v>0</v>
      </c>
      <c r="I36" s="15">
        <v>0</v>
      </c>
      <c r="J36" s="15">
        <f t="shared" si="1"/>
        <v>0</v>
      </c>
    </row>
    <row r="37" spans="3:10" x14ac:dyDescent="0.2">
      <c r="C37" s="49">
        <v>4400</v>
      </c>
      <c r="D37" s="11" t="s">
        <v>95</v>
      </c>
      <c r="E37" s="15">
        <v>2905941.97</v>
      </c>
      <c r="F37" s="15">
        <v>3054655.37</v>
      </c>
      <c r="G37" s="15">
        <f t="shared" si="0"/>
        <v>5960597.3399999999</v>
      </c>
      <c r="H37" s="15">
        <v>6365644.4900000002</v>
      </c>
      <c r="I37" s="15">
        <v>5976344.54</v>
      </c>
      <c r="J37" s="15">
        <f t="shared" si="1"/>
        <v>-405047.15000000037</v>
      </c>
    </row>
    <row r="38" spans="3:10" x14ac:dyDescent="0.2">
      <c r="C38" s="49">
        <v>4500</v>
      </c>
      <c r="D38" s="11" t="s">
        <v>41</v>
      </c>
      <c r="E38" s="15">
        <v>0</v>
      </c>
      <c r="F38" s="15">
        <v>0</v>
      </c>
      <c r="G38" s="15">
        <f t="shared" si="0"/>
        <v>0</v>
      </c>
      <c r="H38" s="15">
        <v>0</v>
      </c>
      <c r="I38" s="15">
        <v>0</v>
      </c>
      <c r="J38" s="15">
        <f t="shared" si="1"/>
        <v>0</v>
      </c>
    </row>
    <row r="39" spans="3:10" x14ac:dyDescent="0.2">
      <c r="C39" s="49">
        <v>4600</v>
      </c>
      <c r="D39" s="11" t="s">
        <v>96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  <c r="J39" s="15">
        <f t="shared" si="1"/>
        <v>0</v>
      </c>
    </row>
    <row r="40" spans="3:10" x14ac:dyDescent="0.2">
      <c r="C40" s="49">
        <v>4700</v>
      </c>
      <c r="D40" s="11" t="s">
        <v>97</v>
      </c>
      <c r="E40" s="15">
        <v>0</v>
      </c>
      <c r="F40" s="15">
        <v>0</v>
      </c>
      <c r="G40" s="15">
        <f t="shared" si="0"/>
        <v>0</v>
      </c>
      <c r="H40" s="15">
        <v>0</v>
      </c>
      <c r="I40" s="15">
        <v>0</v>
      </c>
      <c r="J40" s="15">
        <f t="shared" si="1"/>
        <v>0</v>
      </c>
    </row>
    <row r="41" spans="3:10" x14ac:dyDescent="0.2">
      <c r="C41" s="49">
        <v>4800</v>
      </c>
      <c r="D41" s="11" t="s">
        <v>37</v>
      </c>
      <c r="E41" s="15">
        <v>0</v>
      </c>
      <c r="F41" s="15">
        <v>0</v>
      </c>
      <c r="G41" s="15">
        <f t="shared" si="0"/>
        <v>0</v>
      </c>
      <c r="H41" s="15">
        <v>0</v>
      </c>
      <c r="I41" s="15">
        <v>0</v>
      </c>
      <c r="J41" s="15">
        <f t="shared" si="1"/>
        <v>0</v>
      </c>
    </row>
    <row r="42" spans="3:10" x14ac:dyDescent="0.2">
      <c r="C42" s="49">
        <v>4900</v>
      </c>
      <c r="D42" s="11" t="s">
        <v>98</v>
      </c>
      <c r="E42" s="15">
        <v>0</v>
      </c>
      <c r="F42" s="15">
        <v>0</v>
      </c>
      <c r="G42" s="15">
        <f t="shared" si="0"/>
        <v>0</v>
      </c>
      <c r="H42" s="15">
        <v>0</v>
      </c>
      <c r="I42" s="15">
        <v>0</v>
      </c>
      <c r="J42" s="15">
        <f t="shared" si="1"/>
        <v>0</v>
      </c>
    </row>
    <row r="43" spans="3:10" x14ac:dyDescent="0.2">
      <c r="C43" s="48" t="s">
        <v>65</v>
      </c>
      <c r="D43" s="7"/>
      <c r="E43" s="15">
        <f>SUM(E44:E52)</f>
        <v>175919.38</v>
      </c>
      <c r="F43" s="15">
        <f>SUM(F44:F52)</f>
        <v>2125287.9</v>
      </c>
      <c r="G43" s="15">
        <f t="shared" si="0"/>
        <v>2301207.2799999998</v>
      </c>
      <c r="H43" s="15">
        <f>SUM(H44:H52)</f>
        <v>1620693</v>
      </c>
      <c r="I43" s="15">
        <f>SUM(I44:I52)</f>
        <v>1620693</v>
      </c>
      <c r="J43" s="15">
        <f t="shared" si="1"/>
        <v>680514.2799999998</v>
      </c>
    </row>
    <row r="44" spans="3:10" x14ac:dyDescent="0.2">
      <c r="C44" s="49">
        <v>5100</v>
      </c>
      <c r="D44" s="11" t="s">
        <v>99</v>
      </c>
      <c r="E44" s="15">
        <v>16600</v>
      </c>
      <c r="F44" s="15">
        <v>378398.42</v>
      </c>
      <c r="G44" s="15">
        <f t="shared" si="0"/>
        <v>394998.42</v>
      </c>
      <c r="H44" s="15">
        <v>129876</v>
      </c>
      <c r="I44" s="15">
        <v>129876</v>
      </c>
      <c r="J44" s="15">
        <f t="shared" si="1"/>
        <v>265122.42</v>
      </c>
    </row>
    <row r="45" spans="3:10" x14ac:dyDescent="0.2">
      <c r="C45" s="49">
        <v>5200</v>
      </c>
      <c r="D45" s="11" t="s">
        <v>100</v>
      </c>
      <c r="E45" s="15">
        <v>2500</v>
      </c>
      <c r="F45" s="15">
        <v>-2500</v>
      </c>
      <c r="G45" s="15">
        <f t="shared" si="0"/>
        <v>0</v>
      </c>
      <c r="H45" s="15">
        <v>0</v>
      </c>
      <c r="I45" s="15">
        <v>0</v>
      </c>
      <c r="J45" s="15">
        <f t="shared" si="1"/>
        <v>0</v>
      </c>
    </row>
    <row r="46" spans="3:10" x14ac:dyDescent="0.2">
      <c r="C46" s="49">
        <v>5300</v>
      </c>
      <c r="D46" s="11" t="s">
        <v>101</v>
      </c>
      <c r="E46" s="15">
        <v>0</v>
      </c>
      <c r="F46" s="15">
        <v>0</v>
      </c>
      <c r="G46" s="15">
        <f t="shared" si="0"/>
        <v>0</v>
      </c>
      <c r="H46" s="15">
        <v>0</v>
      </c>
      <c r="I46" s="15">
        <v>0</v>
      </c>
      <c r="J46" s="15">
        <f t="shared" si="1"/>
        <v>0</v>
      </c>
    </row>
    <row r="47" spans="3:10" x14ac:dyDescent="0.2">
      <c r="C47" s="49">
        <v>5400</v>
      </c>
      <c r="D47" s="11" t="s">
        <v>102</v>
      </c>
      <c r="E47" s="15">
        <v>0</v>
      </c>
      <c r="F47" s="15">
        <v>1556816.52</v>
      </c>
      <c r="G47" s="15">
        <f t="shared" si="0"/>
        <v>1556816.52</v>
      </c>
      <c r="H47" s="15">
        <v>1406817</v>
      </c>
      <c r="I47" s="15">
        <v>1406817</v>
      </c>
      <c r="J47" s="15">
        <f t="shared" si="1"/>
        <v>149999.52000000002</v>
      </c>
    </row>
    <row r="48" spans="3:10" x14ac:dyDescent="0.2">
      <c r="C48" s="49">
        <v>5500</v>
      </c>
      <c r="D48" s="11" t="s">
        <v>103</v>
      </c>
      <c r="E48" s="15">
        <v>0</v>
      </c>
      <c r="F48" s="15">
        <v>0</v>
      </c>
      <c r="G48" s="15">
        <f t="shared" si="0"/>
        <v>0</v>
      </c>
      <c r="H48" s="15">
        <v>0</v>
      </c>
      <c r="I48" s="15">
        <v>0</v>
      </c>
      <c r="J48" s="15">
        <f t="shared" si="1"/>
        <v>0</v>
      </c>
    </row>
    <row r="49" spans="3:10" x14ac:dyDescent="0.2">
      <c r="C49" s="49">
        <v>5600</v>
      </c>
      <c r="D49" s="11" t="s">
        <v>104</v>
      </c>
      <c r="E49" s="15">
        <v>69475.600000000006</v>
      </c>
      <c r="F49" s="15">
        <v>192516.74</v>
      </c>
      <c r="G49" s="15">
        <f t="shared" si="0"/>
        <v>261992.34</v>
      </c>
      <c r="H49" s="15">
        <v>0</v>
      </c>
      <c r="I49" s="15">
        <v>0</v>
      </c>
      <c r="J49" s="15">
        <f t="shared" si="1"/>
        <v>261992.34</v>
      </c>
    </row>
    <row r="50" spans="3:10" x14ac:dyDescent="0.2">
      <c r="C50" s="49">
        <v>5700</v>
      </c>
      <c r="D50" s="11" t="s">
        <v>105</v>
      </c>
      <c r="E50" s="15">
        <v>0</v>
      </c>
      <c r="F50" s="15">
        <v>0</v>
      </c>
      <c r="G50" s="15">
        <f t="shared" si="0"/>
        <v>0</v>
      </c>
      <c r="H50" s="15">
        <v>0</v>
      </c>
      <c r="I50" s="15">
        <v>0</v>
      </c>
      <c r="J50" s="15">
        <f t="shared" si="1"/>
        <v>0</v>
      </c>
    </row>
    <row r="51" spans="3:10" x14ac:dyDescent="0.2">
      <c r="C51" s="49">
        <v>5800</v>
      </c>
      <c r="D51" s="11" t="s">
        <v>106</v>
      </c>
      <c r="E51" s="15">
        <v>0</v>
      </c>
      <c r="F51" s="15">
        <v>0</v>
      </c>
      <c r="G51" s="15">
        <f t="shared" si="0"/>
        <v>0</v>
      </c>
      <c r="H51" s="15">
        <v>0</v>
      </c>
      <c r="I51" s="15">
        <v>0</v>
      </c>
      <c r="J51" s="15">
        <f t="shared" si="1"/>
        <v>0</v>
      </c>
    </row>
    <row r="52" spans="3:10" x14ac:dyDescent="0.2">
      <c r="C52" s="49">
        <v>5900</v>
      </c>
      <c r="D52" s="11" t="s">
        <v>107</v>
      </c>
      <c r="E52" s="15">
        <v>87343.78</v>
      </c>
      <c r="F52" s="15">
        <v>56.22</v>
      </c>
      <c r="G52" s="15">
        <f t="shared" si="0"/>
        <v>87400</v>
      </c>
      <c r="H52" s="15">
        <v>84000</v>
      </c>
      <c r="I52" s="15">
        <v>84000</v>
      </c>
      <c r="J52" s="15">
        <f t="shared" si="1"/>
        <v>3400</v>
      </c>
    </row>
    <row r="53" spans="3:10" x14ac:dyDescent="0.2">
      <c r="C53" s="48" t="s">
        <v>66</v>
      </c>
      <c r="D53" s="7"/>
      <c r="E53" s="15">
        <f>SUM(E54:E56)</f>
        <v>0</v>
      </c>
      <c r="F53" s="15">
        <f>SUM(F54:F56)</f>
        <v>13694850.340000002</v>
      </c>
      <c r="G53" s="15">
        <f t="shared" si="0"/>
        <v>13694850.340000002</v>
      </c>
      <c r="H53" s="15">
        <f>SUM(H54:H56)</f>
        <v>24642226.509999998</v>
      </c>
      <c r="I53" s="15">
        <f>SUM(I54:I56)</f>
        <v>16675788.040000001</v>
      </c>
      <c r="J53" s="15">
        <f t="shared" si="1"/>
        <v>-10947376.169999996</v>
      </c>
    </row>
    <row r="54" spans="3:10" x14ac:dyDescent="0.2">
      <c r="C54" s="49">
        <v>6100</v>
      </c>
      <c r="D54" s="11" t="s">
        <v>108</v>
      </c>
      <c r="E54" s="15">
        <v>0</v>
      </c>
      <c r="F54" s="15">
        <v>11595111.890000001</v>
      </c>
      <c r="G54" s="15">
        <f t="shared" si="0"/>
        <v>11595111.890000001</v>
      </c>
      <c r="H54" s="15">
        <v>23494313.48</v>
      </c>
      <c r="I54" s="15">
        <v>15639087.02</v>
      </c>
      <c r="J54" s="15">
        <f t="shared" si="1"/>
        <v>-11899201.59</v>
      </c>
    </row>
    <row r="55" spans="3:10" x14ac:dyDescent="0.2">
      <c r="C55" s="49">
        <v>6200</v>
      </c>
      <c r="D55" s="11" t="s">
        <v>109</v>
      </c>
      <c r="E55" s="15">
        <v>0</v>
      </c>
      <c r="F55" s="15">
        <v>1671431.98</v>
      </c>
      <c r="G55" s="15">
        <f t="shared" si="0"/>
        <v>1671431.98</v>
      </c>
      <c r="H55" s="15">
        <v>804606.56</v>
      </c>
      <c r="I55" s="15">
        <v>804606.56</v>
      </c>
      <c r="J55" s="15">
        <f t="shared" si="1"/>
        <v>866825.41999999993</v>
      </c>
    </row>
    <row r="56" spans="3:10" x14ac:dyDescent="0.2">
      <c r="C56" s="49">
        <v>6300</v>
      </c>
      <c r="D56" s="11" t="s">
        <v>110</v>
      </c>
      <c r="E56" s="15">
        <v>0</v>
      </c>
      <c r="F56" s="15">
        <v>428306.47</v>
      </c>
      <c r="G56" s="15">
        <f t="shared" si="0"/>
        <v>428306.47</v>
      </c>
      <c r="H56" s="15">
        <v>343306.47</v>
      </c>
      <c r="I56" s="15">
        <v>232094.46</v>
      </c>
      <c r="J56" s="15">
        <f t="shared" si="1"/>
        <v>85000</v>
      </c>
    </row>
    <row r="57" spans="3:10" x14ac:dyDescent="0.2">
      <c r="C57" s="48" t="s">
        <v>67</v>
      </c>
      <c r="D57" s="7"/>
      <c r="E57" s="15">
        <f>SUM(E58:E64)</f>
        <v>0</v>
      </c>
      <c r="F57" s="15">
        <f>SUM(F58:F64)</f>
        <v>3876544.41</v>
      </c>
      <c r="G57" s="15">
        <f t="shared" si="0"/>
        <v>3876544.41</v>
      </c>
      <c r="H57" s="15">
        <f>SUM(H58:H64)</f>
        <v>0</v>
      </c>
      <c r="I57" s="15">
        <f>SUM(I58:I64)</f>
        <v>0</v>
      </c>
      <c r="J57" s="15">
        <f t="shared" si="1"/>
        <v>3876544.41</v>
      </c>
    </row>
    <row r="58" spans="3:10" x14ac:dyDescent="0.2">
      <c r="C58" s="49">
        <v>7100</v>
      </c>
      <c r="D58" s="11" t="s">
        <v>111</v>
      </c>
      <c r="E58" s="15">
        <v>0</v>
      </c>
      <c r="F58" s="15">
        <v>0</v>
      </c>
      <c r="G58" s="15">
        <f t="shared" si="0"/>
        <v>0</v>
      </c>
      <c r="H58" s="15">
        <v>0</v>
      </c>
      <c r="I58" s="15">
        <v>0</v>
      </c>
      <c r="J58" s="15">
        <f t="shared" si="1"/>
        <v>0</v>
      </c>
    </row>
    <row r="59" spans="3:10" x14ac:dyDescent="0.2">
      <c r="C59" s="49">
        <v>7200</v>
      </c>
      <c r="D59" s="11" t="s">
        <v>112</v>
      </c>
      <c r="E59" s="15">
        <v>0</v>
      </c>
      <c r="F59" s="15">
        <v>0</v>
      </c>
      <c r="G59" s="15">
        <f t="shared" si="0"/>
        <v>0</v>
      </c>
      <c r="H59" s="15">
        <v>0</v>
      </c>
      <c r="I59" s="15">
        <v>0</v>
      </c>
      <c r="J59" s="15">
        <f t="shared" si="1"/>
        <v>0</v>
      </c>
    </row>
    <row r="60" spans="3:10" x14ac:dyDescent="0.2">
      <c r="C60" s="49">
        <v>7300</v>
      </c>
      <c r="D60" s="11" t="s">
        <v>113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  <c r="J60" s="15">
        <f t="shared" si="1"/>
        <v>0</v>
      </c>
    </row>
    <row r="61" spans="3:10" x14ac:dyDescent="0.2">
      <c r="C61" s="49">
        <v>7400</v>
      </c>
      <c r="D61" s="11" t="s">
        <v>114</v>
      </c>
      <c r="E61" s="15">
        <v>0</v>
      </c>
      <c r="F61" s="15">
        <v>0</v>
      </c>
      <c r="G61" s="15">
        <f t="shared" si="0"/>
        <v>0</v>
      </c>
      <c r="H61" s="15">
        <v>0</v>
      </c>
      <c r="I61" s="15">
        <v>0</v>
      </c>
      <c r="J61" s="15">
        <f t="shared" si="1"/>
        <v>0</v>
      </c>
    </row>
    <row r="62" spans="3:10" x14ac:dyDescent="0.2">
      <c r="C62" s="49">
        <v>7500</v>
      </c>
      <c r="D62" s="11" t="s">
        <v>115</v>
      </c>
      <c r="E62" s="15">
        <v>0</v>
      </c>
      <c r="F62" s="15">
        <v>0</v>
      </c>
      <c r="G62" s="15">
        <f t="shared" si="0"/>
        <v>0</v>
      </c>
      <c r="H62" s="15">
        <v>0</v>
      </c>
      <c r="I62" s="15">
        <v>0</v>
      </c>
      <c r="J62" s="15">
        <f t="shared" si="1"/>
        <v>0</v>
      </c>
    </row>
    <row r="63" spans="3:10" x14ac:dyDescent="0.2">
      <c r="C63" s="49">
        <v>7600</v>
      </c>
      <c r="D63" s="11" t="s">
        <v>116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  <c r="J63" s="15">
        <f t="shared" si="1"/>
        <v>0</v>
      </c>
    </row>
    <row r="64" spans="3:10" x14ac:dyDescent="0.2">
      <c r="C64" s="49">
        <v>7900</v>
      </c>
      <c r="D64" s="11" t="s">
        <v>117</v>
      </c>
      <c r="E64" s="15">
        <v>0</v>
      </c>
      <c r="F64" s="15">
        <v>3876544.41</v>
      </c>
      <c r="G64" s="15">
        <f t="shared" si="0"/>
        <v>3876544.41</v>
      </c>
      <c r="H64" s="15">
        <v>0</v>
      </c>
      <c r="I64" s="15">
        <v>0</v>
      </c>
      <c r="J64" s="15">
        <f t="shared" si="1"/>
        <v>3876544.41</v>
      </c>
    </row>
    <row r="65" spans="3:10" x14ac:dyDescent="0.2">
      <c r="C65" s="48" t="s">
        <v>68</v>
      </c>
      <c r="D65" s="7"/>
      <c r="E65" s="15">
        <f>SUM(E66:E68)</f>
        <v>0</v>
      </c>
      <c r="F65" s="15">
        <f>SUM(F66:F68)</f>
        <v>875231.33</v>
      </c>
      <c r="G65" s="15">
        <f t="shared" si="0"/>
        <v>875231.33</v>
      </c>
      <c r="H65" s="15">
        <f>SUM(H66:H68)</f>
        <v>872231.33</v>
      </c>
      <c r="I65" s="15">
        <f>SUM(I66:I68)</f>
        <v>872231.33</v>
      </c>
      <c r="J65" s="15">
        <f t="shared" si="1"/>
        <v>3000</v>
      </c>
    </row>
    <row r="66" spans="3:10" x14ac:dyDescent="0.2">
      <c r="C66" s="49">
        <v>8100</v>
      </c>
      <c r="D66" s="11" t="s">
        <v>38</v>
      </c>
      <c r="E66" s="15">
        <v>0</v>
      </c>
      <c r="F66" s="15">
        <v>0</v>
      </c>
      <c r="G66" s="15">
        <f t="shared" si="0"/>
        <v>0</v>
      </c>
      <c r="H66" s="15">
        <v>0</v>
      </c>
      <c r="I66" s="15">
        <v>0</v>
      </c>
      <c r="J66" s="15">
        <f t="shared" si="1"/>
        <v>0</v>
      </c>
    </row>
    <row r="67" spans="3:10" x14ac:dyDescent="0.2">
      <c r="C67" s="49">
        <v>8300</v>
      </c>
      <c r="D67" s="11" t="s">
        <v>39</v>
      </c>
      <c r="E67" s="15">
        <v>0</v>
      </c>
      <c r="F67" s="15">
        <v>0</v>
      </c>
      <c r="G67" s="15">
        <f t="shared" si="0"/>
        <v>0</v>
      </c>
      <c r="H67" s="15">
        <v>0</v>
      </c>
      <c r="I67" s="15">
        <v>0</v>
      </c>
      <c r="J67" s="15">
        <f t="shared" si="1"/>
        <v>0</v>
      </c>
    </row>
    <row r="68" spans="3:10" x14ac:dyDescent="0.2">
      <c r="C68" s="49">
        <v>8500</v>
      </c>
      <c r="D68" s="11" t="s">
        <v>40</v>
      </c>
      <c r="E68" s="15">
        <v>0</v>
      </c>
      <c r="F68" s="15">
        <v>875231.33</v>
      </c>
      <c r="G68" s="15">
        <f t="shared" si="0"/>
        <v>875231.33</v>
      </c>
      <c r="H68" s="15">
        <v>872231.33</v>
      </c>
      <c r="I68" s="15">
        <v>872231.33</v>
      </c>
      <c r="J68" s="15">
        <f t="shared" si="1"/>
        <v>3000</v>
      </c>
    </row>
    <row r="69" spans="3:10" x14ac:dyDescent="0.2">
      <c r="C69" s="48" t="s">
        <v>69</v>
      </c>
      <c r="D69" s="7"/>
      <c r="E69" s="15">
        <f>SUM(E70:E76)</f>
        <v>0</v>
      </c>
      <c r="F69" s="15">
        <f>SUM(F70:F76)</f>
        <v>0</v>
      </c>
      <c r="G69" s="15">
        <f t="shared" si="0"/>
        <v>0</v>
      </c>
      <c r="H69" s="15">
        <f>SUM(H70:H76)</f>
        <v>0</v>
      </c>
      <c r="I69" s="15">
        <f>SUM(I70:I76)</f>
        <v>0</v>
      </c>
      <c r="J69" s="15">
        <f t="shared" si="1"/>
        <v>0</v>
      </c>
    </row>
    <row r="70" spans="3:10" x14ac:dyDescent="0.2">
      <c r="C70" s="49">
        <v>9100</v>
      </c>
      <c r="D70" s="11" t="s">
        <v>118</v>
      </c>
      <c r="E70" s="15">
        <v>0</v>
      </c>
      <c r="F70" s="15">
        <v>0</v>
      </c>
      <c r="G70" s="15">
        <f t="shared" ref="G70:G76" si="2">E70+F70</f>
        <v>0</v>
      </c>
      <c r="H70" s="15">
        <v>0</v>
      </c>
      <c r="I70" s="15">
        <v>0</v>
      </c>
      <c r="J70" s="15">
        <f t="shared" ref="J70:J76" si="3">G70-H70</f>
        <v>0</v>
      </c>
    </row>
    <row r="71" spans="3:10" x14ac:dyDescent="0.2">
      <c r="C71" s="49">
        <v>9200</v>
      </c>
      <c r="D71" s="11" t="s">
        <v>119</v>
      </c>
      <c r="E71" s="15">
        <v>0</v>
      </c>
      <c r="F71" s="15">
        <v>0</v>
      </c>
      <c r="G71" s="15">
        <f t="shared" si="2"/>
        <v>0</v>
      </c>
      <c r="H71" s="15">
        <v>0</v>
      </c>
      <c r="I71" s="15">
        <v>0</v>
      </c>
      <c r="J71" s="15">
        <f t="shared" si="3"/>
        <v>0</v>
      </c>
    </row>
    <row r="72" spans="3:10" x14ac:dyDescent="0.2">
      <c r="C72" s="49">
        <v>9300</v>
      </c>
      <c r="D72" s="11" t="s">
        <v>120</v>
      </c>
      <c r="E72" s="15">
        <v>0</v>
      </c>
      <c r="F72" s="15">
        <v>0</v>
      </c>
      <c r="G72" s="15">
        <f t="shared" si="2"/>
        <v>0</v>
      </c>
      <c r="H72" s="15">
        <v>0</v>
      </c>
      <c r="I72" s="15">
        <v>0</v>
      </c>
      <c r="J72" s="15">
        <f t="shared" si="3"/>
        <v>0</v>
      </c>
    </row>
    <row r="73" spans="3:10" x14ac:dyDescent="0.2">
      <c r="C73" s="49">
        <v>9400</v>
      </c>
      <c r="D73" s="11" t="s">
        <v>121</v>
      </c>
      <c r="E73" s="15">
        <v>0</v>
      </c>
      <c r="F73" s="15">
        <v>0</v>
      </c>
      <c r="G73" s="15">
        <f t="shared" si="2"/>
        <v>0</v>
      </c>
      <c r="H73" s="15">
        <v>0</v>
      </c>
      <c r="I73" s="15">
        <v>0</v>
      </c>
      <c r="J73" s="15">
        <f t="shared" si="3"/>
        <v>0</v>
      </c>
    </row>
    <row r="74" spans="3:10" x14ac:dyDescent="0.2">
      <c r="C74" s="49">
        <v>9500</v>
      </c>
      <c r="D74" s="11" t="s">
        <v>122</v>
      </c>
      <c r="E74" s="15">
        <v>0</v>
      </c>
      <c r="F74" s="15">
        <v>0</v>
      </c>
      <c r="G74" s="15">
        <f t="shared" si="2"/>
        <v>0</v>
      </c>
      <c r="H74" s="15">
        <v>0</v>
      </c>
      <c r="I74" s="15">
        <v>0</v>
      </c>
      <c r="J74" s="15">
        <f t="shared" si="3"/>
        <v>0</v>
      </c>
    </row>
    <row r="75" spans="3:10" x14ac:dyDescent="0.2">
      <c r="C75" s="49">
        <v>9600</v>
      </c>
      <c r="D75" s="11" t="s">
        <v>123</v>
      </c>
      <c r="E75" s="15">
        <v>0</v>
      </c>
      <c r="F75" s="15">
        <v>0</v>
      </c>
      <c r="G75" s="15">
        <f t="shared" si="2"/>
        <v>0</v>
      </c>
      <c r="H75" s="15">
        <v>0</v>
      </c>
      <c r="I75" s="15">
        <v>0</v>
      </c>
      <c r="J75" s="15">
        <f t="shared" si="3"/>
        <v>0</v>
      </c>
    </row>
    <row r="76" spans="3:10" x14ac:dyDescent="0.2">
      <c r="C76" s="49">
        <v>9900</v>
      </c>
      <c r="D76" s="12" t="s">
        <v>124</v>
      </c>
      <c r="E76" s="16">
        <v>0</v>
      </c>
      <c r="F76" s="16">
        <v>0</v>
      </c>
      <c r="G76" s="16">
        <f t="shared" si="2"/>
        <v>0</v>
      </c>
      <c r="H76" s="16">
        <v>0</v>
      </c>
      <c r="I76" s="16">
        <v>0</v>
      </c>
      <c r="J76" s="16">
        <f t="shared" si="3"/>
        <v>0</v>
      </c>
    </row>
    <row r="77" spans="3:10" x14ac:dyDescent="0.2">
      <c r="C77" s="8"/>
      <c r="D77" s="13" t="s">
        <v>53</v>
      </c>
      <c r="E77" s="17">
        <f t="shared" ref="E77:J77" si="4">SUM(E5+E13+E23+E33+E43+E53+E57+E65+E69)</f>
        <v>47509049.859999999</v>
      </c>
      <c r="F77" s="17">
        <f t="shared" si="4"/>
        <v>33254648.82</v>
      </c>
      <c r="G77" s="17">
        <f t="shared" si="4"/>
        <v>80763698.679999992</v>
      </c>
      <c r="H77" s="17">
        <f t="shared" si="4"/>
        <v>80576647.209999993</v>
      </c>
      <c r="I77" s="17">
        <f t="shared" si="4"/>
        <v>71630765.069999993</v>
      </c>
      <c r="J77" s="17">
        <f t="shared" si="4"/>
        <v>187051.47000000067</v>
      </c>
    </row>
  </sheetData>
  <sheetProtection formatCells="0" formatColumns="0" formatRows="0" autoFilter="0"/>
  <mergeCells count="4">
    <mergeCell ref="C1:J1"/>
    <mergeCell ref="E2:I2"/>
    <mergeCell ref="J2:J3"/>
    <mergeCell ref="C2:D4"/>
  </mergeCells>
  <printOptions horizontalCentered="1"/>
  <pageMargins left="1" right="1" top="1" bottom="1" header="0.5" footer="0.5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6"/>
  <sheetViews>
    <sheetView showGridLines="0" zoomScaleNormal="100" workbookViewId="0">
      <selection activeCell="A5" sqref="A1:A1048576"/>
    </sheetView>
  </sheetViews>
  <sheetFormatPr baseColWidth="10" defaultRowHeight="11.25" x14ac:dyDescent="0.2"/>
  <cols>
    <col min="1" max="2" width="12" style="1"/>
    <col min="3" max="3" width="2.83203125" style="1" customWidth="1"/>
    <col min="4" max="4" width="47.6640625" style="1" customWidth="1"/>
    <col min="5" max="10" width="18.33203125" style="1" customWidth="1"/>
    <col min="11" max="16384" width="12" style="1"/>
  </cols>
  <sheetData>
    <row r="1" spans="3:10" ht="50.1" customHeight="1" x14ac:dyDescent="0.2">
      <c r="C1" s="52" t="s">
        <v>129</v>
      </c>
      <c r="D1" s="53"/>
      <c r="E1" s="53"/>
      <c r="F1" s="53"/>
      <c r="G1" s="53"/>
      <c r="H1" s="53"/>
      <c r="I1" s="53"/>
      <c r="J1" s="54"/>
    </row>
    <row r="2" spans="3:10" x14ac:dyDescent="0.2">
      <c r="C2" s="57" t="s">
        <v>54</v>
      </c>
      <c r="D2" s="58"/>
      <c r="E2" s="52" t="s">
        <v>60</v>
      </c>
      <c r="F2" s="53"/>
      <c r="G2" s="53"/>
      <c r="H2" s="53"/>
      <c r="I2" s="54"/>
      <c r="J2" s="55" t="s">
        <v>59</v>
      </c>
    </row>
    <row r="3" spans="3:10" ht="24.95" customHeight="1" x14ac:dyDescent="0.2">
      <c r="C3" s="59"/>
      <c r="D3" s="60"/>
      <c r="E3" s="9" t="s">
        <v>55</v>
      </c>
      <c r="F3" s="9" t="s">
        <v>125</v>
      </c>
      <c r="G3" s="9" t="s">
        <v>56</v>
      </c>
      <c r="H3" s="9" t="s">
        <v>57</v>
      </c>
      <c r="I3" s="9" t="s">
        <v>58</v>
      </c>
      <c r="J3" s="56"/>
    </row>
    <row r="4" spans="3:10" x14ac:dyDescent="0.2">
      <c r="C4" s="61"/>
      <c r="D4" s="62"/>
      <c r="E4" s="10">
        <v>1</v>
      </c>
      <c r="F4" s="10">
        <v>2</v>
      </c>
      <c r="G4" s="10" t="s">
        <v>126</v>
      </c>
      <c r="H4" s="10">
        <v>4</v>
      </c>
      <c r="I4" s="10">
        <v>5</v>
      </c>
      <c r="J4" s="10" t="s">
        <v>127</v>
      </c>
    </row>
    <row r="5" spans="3:10" x14ac:dyDescent="0.2">
      <c r="C5" s="5"/>
      <c r="D5" s="18"/>
      <c r="E5" s="21"/>
      <c r="F5" s="21"/>
      <c r="G5" s="21"/>
      <c r="H5" s="21"/>
      <c r="I5" s="21"/>
      <c r="J5" s="21"/>
    </row>
    <row r="6" spans="3:10" x14ac:dyDescent="0.2">
      <c r="C6" s="5"/>
      <c r="D6" s="18" t="s">
        <v>0</v>
      </c>
      <c r="E6" s="50">
        <v>47333130.479999997</v>
      </c>
      <c r="F6" s="50">
        <v>12682734.84</v>
      </c>
      <c r="G6" s="50">
        <f>E6+F6</f>
        <v>60015865.319999993</v>
      </c>
      <c r="H6" s="50">
        <v>53441496.369999997</v>
      </c>
      <c r="I6" s="50">
        <v>52462052.700000003</v>
      </c>
      <c r="J6" s="50">
        <f>G6-H6</f>
        <v>6574368.9499999955</v>
      </c>
    </row>
    <row r="7" spans="3:10" x14ac:dyDescent="0.2">
      <c r="C7" s="5"/>
      <c r="D7" s="18"/>
      <c r="E7" s="50"/>
      <c r="F7" s="50"/>
      <c r="G7" s="50"/>
      <c r="H7" s="50"/>
      <c r="I7" s="50"/>
      <c r="J7" s="50"/>
    </row>
    <row r="8" spans="3:10" x14ac:dyDescent="0.2">
      <c r="C8" s="5"/>
      <c r="D8" s="18" t="s">
        <v>1</v>
      </c>
      <c r="E8" s="50">
        <v>175919.38</v>
      </c>
      <c r="F8" s="50">
        <v>20571913.98</v>
      </c>
      <c r="G8" s="50">
        <f>E8+F8</f>
        <v>20747833.359999999</v>
      </c>
      <c r="H8" s="50">
        <v>27135150.84</v>
      </c>
      <c r="I8" s="50">
        <v>19168712.370000001</v>
      </c>
      <c r="J8" s="50">
        <f>G8-H8</f>
        <v>-6387317.4800000004</v>
      </c>
    </row>
    <row r="9" spans="3:10" x14ac:dyDescent="0.2">
      <c r="C9" s="5"/>
      <c r="D9" s="18"/>
      <c r="E9" s="50"/>
      <c r="F9" s="50"/>
      <c r="G9" s="50"/>
      <c r="H9" s="50"/>
      <c r="I9" s="50"/>
      <c r="J9" s="50"/>
    </row>
    <row r="10" spans="3:10" x14ac:dyDescent="0.2">
      <c r="C10" s="5"/>
      <c r="D10" s="18" t="s">
        <v>2</v>
      </c>
      <c r="E10" s="50">
        <v>0</v>
      </c>
      <c r="F10" s="50">
        <v>0</v>
      </c>
      <c r="G10" s="50">
        <f>E10+F10</f>
        <v>0</v>
      </c>
      <c r="H10" s="50">
        <v>0</v>
      </c>
      <c r="I10" s="50">
        <v>0</v>
      </c>
      <c r="J10" s="50">
        <f>G10-H10</f>
        <v>0</v>
      </c>
    </row>
    <row r="11" spans="3:10" x14ac:dyDescent="0.2">
      <c r="C11" s="5"/>
      <c r="D11" s="18"/>
      <c r="E11" s="50"/>
      <c r="F11" s="50"/>
      <c r="G11" s="50"/>
      <c r="H11" s="50"/>
      <c r="I11" s="50"/>
      <c r="J11" s="50"/>
    </row>
    <row r="12" spans="3:10" x14ac:dyDescent="0.2">
      <c r="C12" s="5"/>
      <c r="D12" s="18" t="s">
        <v>41</v>
      </c>
      <c r="E12" s="50">
        <v>0</v>
      </c>
      <c r="F12" s="50">
        <v>0</v>
      </c>
      <c r="G12" s="50">
        <f>E12+F12</f>
        <v>0</v>
      </c>
      <c r="H12" s="50">
        <v>0</v>
      </c>
      <c r="I12" s="50">
        <v>0</v>
      </c>
      <c r="J12" s="50">
        <f>G12-H12</f>
        <v>0</v>
      </c>
    </row>
    <row r="13" spans="3:10" x14ac:dyDescent="0.2">
      <c r="C13" s="5"/>
      <c r="D13" s="18"/>
      <c r="E13" s="50"/>
      <c r="F13" s="50"/>
      <c r="G13" s="50"/>
      <c r="H13" s="50"/>
      <c r="I13" s="50"/>
      <c r="J13" s="50"/>
    </row>
    <row r="14" spans="3:10" x14ac:dyDescent="0.2">
      <c r="C14" s="5"/>
      <c r="D14" s="18" t="s">
        <v>38</v>
      </c>
      <c r="E14" s="50">
        <v>0</v>
      </c>
      <c r="F14" s="50">
        <v>0</v>
      </c>
      <c r="G14" s="50">
        <f>E14+F14</f>
        <v>0</v>
      </c>
      <c r="H14" s="50">
        <v>0</v>
      </c>
      <c r="I14" s="50">
        <v>0</v>
      </c>
      <c r="J14" s="50">
        <f>G14-H14</f>
        <v>0</v>
      </c>
    </row>
    <row r="15" spans="3:10" x14ac:dyDescent="0.2">
      <c r="C15" s="6"/>
      <c r="D15" s="19"/>
      <c r="E15" s="51"/>
      <c r="F15" s="51"/>
      <c r="G15" s="51"/>
      <c r="H15" s="51"/>
      <c r="I15" s="51"/>
      <c r="J15" s="51"/>
    </row>
    <row r="16" spans="3:10" x14ac:dyDescent="0.2">
      <c r="C16" s="20"/>
      <c r="D16" s="13" t="s">
        <v>53</v>
      </c>
      <c r="E16" s="17">
        <f>SUM(E6+E8+E10+E12+E14)</f>
        <v>47509049.859999999</v>
      </c>
      <c r="F16" s="17">
        <f>SUM(F6+F8+F10+F12+F14)</f>
        <v>33254648.82</v>
      </c>
      <c r="G16" s="17">
        <f>SUM(G6+G8+G10+G12+G14)</f>
        <v>80763698.679999992</v>
      </c>
      <c r="H16" s="17">
        <f t="shared" ref="H16:J16" si="0">SUM(H6+H8+H10+H12+H14)</f>
        <v>80576647.209999993</v>
      </c>
      <c r="I16" s="17">
        <f t="shared" si="0"/>
        <v>71630765.070000008</v>
      </c>
      <c r="J16" s="17">
        <f t="shared" si="0"/>
        <v>187051.46999999508</v>
      </c>
    </row>
  </sheetData>
  <sheetProtection formatCells="0" formatColumns="0" formatRows="0" autoFilter="0"/>
  <mergeCells count="4">
    <mergeCell ref="C1:J1"/>
    <mergeCell ref="E2:I2"/>
    <mergeCell ref="J2:J3"/>
    <mergeCell ref="C2:D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0"/>
  <sheetViews>
    <sheetView showGridLines="0" topLeftCell="A52" workbookViewId="0">
      <selection activeCell="A55" sqref="A1:A1048576"/>
    </sheetView>
  </sheetViews>
  <sheetFormatPr baseColWidth="10" defaultRowHeight="11.25" x14ac:dyDescent="0.2"/>
  <cols>
    <col min="1" max="2" width="12" style="1"/>
    <col min="3" max="3" width="2.83203125" style="1" customWidth="1"/>
    <col min="4" max="4" width="60.83203125" style="1" customWidth="1"/>
    <col min="5" max="10" width="18.33203125" style="1" customWidth="1"/>
    <col min="11" max="16384" width="12" style="1"/>
  </cols>
  <sheetData>
    <row r="1" spans="3:10" ht="45" customHeight="1" x14ac:dyDescent="0.2">
      <c r="C1" s="52" t="s">
        <v>154</v>
      </c>
      <c r="D1" s="53"/>
      <c r="E1" s="53"/>
      <c r="F1" s="53"/>
      <c r="G1" s="53"/>
      <c r="H1" s="53"/>
      <c r="I1" s="53"/>
      <c r="J1" s="54"/>
    </row>
    <row r="2" spans="3:10" x14ac:dyDescent="0.2">
      <c r="D2" s="27"/>
      <c r="E2" s="27"/>
      <c r="F2" s="27"/>
      <c r="G2" s="27"/>
      <c r="H2" s="27"/>
      <c r="I2" s="27"/>
      <c r="J2" s="27"/>
    </row>
    <row r="3" spans="3:10" x14ac:dyDescent="0.2">
      <c r="C3" s="57" t="s">
        <v>54</v>
      </c>
      <c r="D3" s="58"/>
      <c r="E3" s="52" t="s">
        <v>60</v>
      </c>
      <c r="F3" s="53"/>
      <c r="G3" s="53"/>
      <c r="H3" s="53"/>
      <c r="I3" s="54"/>
      <c r="J3" s="55" t="s">
        <v>59</v>
      </c>
    </row>
    <row r="4" spans="3:10" ht="24.95" customHeight="1" x14ac:dyDescent="0.2">
      <c r="C4" s="59"/>
      <c r="D4" s="60"/>
      <c r="E4" s="9" t="s">
        <v>55</v>
      </c>
      <c r="F4" s="9" t="s">
        <v>125</v>
      </c>
      <c r="G4" s="9" t="s">
        <v>56</v>
      </c>
      <c r="H4" s="9" t="s">
        <v>57</v>
      </c>
      <c r="I4" s="9" t="s">
        <v>58</v>
      </c>
      <c r="J4" s="56"/>
    </row>
    <row r="5" spans="3:10" x14ac:dyDescent="0.2">
      <c r="C5" s="61"/>
      <c r="D5" s="62"/>
      <c r="E5" s="10">
        <v>1</v>
      </c>
      <c r="F5" s="10">
        <v>2</v>
      </c>
      <c r="G5" s="10" t="s">
        <v>126</v>
      </c>
      <c r="H5" s="10">
        <v>4</v>
      </c>
      <c r="I5" s="10">
        <v>5</v>
      </c>
      <c r="J5" s="10" t="s">
        <v>127</v>
      </c>
    </row>
    <row r="6" spans="3:10" x14ac:dyDescent="0.2">
      <c r="C6" s="28"/>
      <c r="D6" s="24"/>
      <c r="E6" s="36"/>
      <c r="F6" s="36"/>
      <c r="G6" s="36"/>
      <c r="H6" s="36"/>
      <c r="I6" s="36"/>
      <c r="J6" s="36"/>
    </row>
    <row r="7" spans="3:10" x14ac:dyDescent="0.2">
      <c r="C7" s="4" t="s">
        <v>130</v>
      </c>
      <c r="D7" s="22"/>
      <c r="E7" s="15">
        <v>8923626.75</v>
      </c>
      <c r="F7" s="15">
        <v>6999855.1600000001</v>
      </c>
      <c r="G7" s="15">
        <f>E7+F7</f>
        <v>15923481.91</v>
      </c>
      <c r="H7" s="15">
        <v>12042303.140000001</v>
      </c>
      <c r="I7" s="15">
        <v>11946427.33</v>
      </c>
      <c r="J7" s="15">
        <f>G7-H7</f>
        <v>3881178.7699999996</v>
      </c>
    </row>
    <row r="8" spans="3:10" x14ac:dyDescent="0.2">
      <c r="C8" s="4" t="s">
        <v>131</v>
      </c>
      <c r="D8" s="22"/>
      <c r="E8" s="15">
        <v>718014.08</v>
      </c>
      <c r="F8" s="15">
        <v>-239455.46</v>
      </c>
      <c r="G8" s="15">
        <f t="shared" ref="G8:G13" si="0">E8+F8</f>
        <v>478558.62</v>
      </c>
      <c r="H8" s="15">
        <v>523568.63</v>
      </c>
      <c r="I8" s="15">
        <v>523568.63</v>
      </c>
      <c r="J8" s="15">
        <f t="shared" ref="J8:J13" si="1">G8-H8</f>
        <v>-45010.010000000009</v>
      </c>
    </row>
    <row r="9" spans="3:10" x14ac:dyDescent="0.2">
      <c r="C9" s="4" t="s">
        <v>132</v>
      </c>
      <c r="D9" s="22"/>
      <c r="E9" s="15">
        <v>1918298.16</v>
      </c>
      <c r="F9" s="15">
        <v>-202386.75</v>
      </c>
      <c r="G9" s="15">
        <f t="shared" si="0"/>
        <v>1715911.41</v>
      </c>
      <c r="H9" s="15">
        <v>1927112.32</v>
      </c>
      <c r="I9" s="15">
        <v>1927112.32</v>
      </c>
      <c r="J9" s="15">
        <f t="shared" si="1"/>
        <v>-211200.91000000015</v>
      </c>
    </row>
    <row r="10" spans="3:10" x14ac:dyDescent="0.2">
      <c r="C10" s="4" t="s">
        <v>133</v>
      </c>
      <c r="D10" s="22"/>
      <c r="E10" s="15">
        <v>1475201.16</v>
      </c>
      <c r="F10" s="15">
        <v>425801.29</v>
      </c>
      <c r="G10" s="15">
        <f t="shared" si="0"/>
        <v>1901002.45</v>
      </c>
      <c r="H10" s="15">
        <v>1694146.03</v>
      </c>
      <c r="I10" s="15">
        <v>1696286.23</v>
      </c>
      <c r="J10" s="15">
        <f t="shared" si="1"/>
        <v>206856.41999999993</v>
      </c>
    </row>
    <row r="11" spans="3:10" x14ac:dyDescent="0.2">
      <c r="C11" s="4" t="s">
        <v>134</v>
      </c>
      <c r="D11" s="22"/>
      <c r="E11" s="15">
        <v>196507.37</v>
      </c>
      <c r="F11" s="15">
        <v>222295.71</v>
      </c>
      <c r="G11" s="15">
        <f t="shared" si="0"/>
        <v>418803.07999999996</v>
      </c>
      <c r="H11" s="15">
        <v>291009.63</v>
      </c>
      <c r="I11" s="15">
        <v>291009.63</v>
      </c>
      <c r="J11" s="15">
        <f t="shared" si="1"/>
        <v>127793.44999999995</v>
      </c>
    </row>
    <row r="12" spans="3:10" x14ac:dyDescent="0.2">
      <c r="C12" s="4" t="s">
        <v>135</v>
      </c>
      <c r="D12" s="22"/>
      <c r="E12" s="15">
        <v>213307.37</v>
      </c>
      <c r="F12" s="15">
        <v>9844.0300000000007</v>
      </c>
      <c r="G12" s="15">
        <f t="shared" si="0"/>
        <v>223151.4</v>
      </c>
      <c r="H12" s="15">
        <v>134782.59</v>
      </c>
      <c r="I12" s="15">
        <v>134782.59</v>
      </c>
      <c r="J12" s="15">
        <f t="shared" si="1"/>
        <v>88368.81</v>
      </c>
    </row>
    <row r="13" spans="3:10" x14ac:dyDescent="0.2">
      <c r="C13" s="4" t="s">
        <v>136</v>
      </c>
      <c r="D13" s="22"/>
      <c r="E13" s="15">
        <v>588100.36</v>
      </c>
      <c r="F13" s="15">
        <v>-75256.81</v>
      </c>
      <c r="G13" s="15">
        <f t="shared" si="0"/>
        <v>512843.55</v>
      </c>
      <c r="H13" s="15">
        <v>629967.43999999994</v>
      </c>
      <c r="I13" s="15">
        <v>629967.43999999994</v>
      </c>
      <c r="J13" s="15">
        <f t="shared" si="1"/>
        <v>-117123.88999999996</v>
      </c>
    </row>
    <row r="14" spans="3:10" x14ac:dyDescent="0.2">
      <c r="C14" s="4" t="s">
        <v>137</v>
      </c>
      <c r="D14" s="22"/>
      <c r="E14" s="15">
        <v>2698804.53</v>
      </c>
      <c r="F14" s="15">
        <v>917661.9</v>
      </c>
      <c r="G14" s="15">
        <f t="shared" ref="G14" si="2">E14+F14</f>
        <v>3616466.4299999997</v>
      </c>
      <c r="H14" s="15">
        <v>5082398.28</v>
      </c>
      <c r="I14" s="15">
        <v>5017980.28</v>
      </c>
      <c r="J14" s="15">
        <f t="shared" ref="J14" si="3">G14-H14</f>
        <v>-1465931.8500000006</v>
      </c>
    </row>
    <row r="15" spans="3:10" x14ac:dyDescent="0.2">
      <c r="C15" s="4" t="s">
        <v>138</v>
      </c>
      <c r="D15" s="22"/>
      <c r="E15" s="15">
        <v>909629.74</v>
      </c>
      <c r="F15" s="15">
        <v>92604.29</v>
      </c>
      <c r="G15" s="15">
        <f t="shared" ref="G15" si="4">E15+F15</f>
        <v>1002234.03</v>
      </c>
      <c r="H15" s="15">
        <v>686634.17</v>
      </c>
      <c r="I15" s="15">
        <v>693134.17</v>
      </c>
      <c r="J15" s="15">
        <f t="shared" ref="J15" si="5">G15-H15</f>
        <v>315599.86</v>
      </c>
    </row>
    <row r="16" spans="3:10" x14ac:dyDescent="0.2">
      <c r="C16" s="4" t="s">
        <v>139</v>
      </c>
      <c r="D16" s="22"/>
      <c r="E16" s="15">
        <v>4462741.34</v>
      </c>
      <c r="F16" s="15">
        <v>2210583.89</v>
      </c>
      <c r="G16" s="15">
        <f t="shared" ref="G16" si="6">E16+F16</f>
        <v>6673325.2300000004</v>
      </c>
      <c r="H16" s="15">
        <v>6302612.7800000003</v>
      </c>
      <c r="I16" s="15">
        <v>5316698.12</v>
      </c>
      <c r="J16" s="15">
        <f t="shared" ref="J16" si="7">G16-H16</f>
        <v>370712.45000000019</v>
      </c>
    </row>
    <row r="17" spans="3:10" x14ac:dyDescent="0.2">
      <c r="C17" s="4" t="s">
        <v>140</v>
      </c>
      <c r="D17" s="22"/>
      <c r="E17" s="15">
        <v>3696180.25</v>
      </c>
      <c r="F17" s="15">
        <v>-2889268.42</v>
      </c>
      <c r="G17" s="15">
        <f t="shared" ref="G17" si="8">E17+F17</f>
        <v>806911.83000000007</v>
      </c>
      <c r="H17" s="15">
        <v>475770.44</v>
      </c>
      <c r="I17" s="15">
        <v>473450.44</v>
      </c>
      <c r="J17" s="15">
        <f t="shared" ref="J17" si="9">G17-H17</f>
        <v>331141.39000000007</v>
      </c>
    </row>
    <row r="18" spans="3:10" x14ac:dyDescent="0.2">
      <c r="C18" s="4" t="s">
        <v>141</v>
      </c>
      <c r="D18" s="22"/>
      <c r="E18" s="15">
        <v>3464902.47</v>
      </c>
      <c r="F18" s="15">
        <v>14090251.369999999</v>
      </c>
      <c r="G18" s="15">
        <f t="shared" ref="G18" si="10">E18+F18</f>
        <v>17555153.84</v>
      </c>
      <c r="H18" s="15">
        <v>27570297.07</v>
      </c>
      <c r="I18" s="15">
        <v>19603858.600000001</v>
      </c>
      <c r="J18" s="15">
        <f t="shared" ref="J18" si="11">G18-H18</f>
        <v>-10015143.23</v>
      </c>
    </row>
    <row r="19" spans="3:10" x14ac:dyDescent="0.2">
      <c r="C19" s="4" t="s">
        <v>142</v>
      </c>
      <c r="D19" s="22"/>
      <c r="E19" s="15">
        <v>1304809.1100000001</v>
      </c>
      <c r="F19" s="15">
        <v>-214620.24</v>
      </c>
      <c r="G19" s="15">
        <f t="shared" ref="G19" si="12">E19+F19</f>
        <v>1090188.8700000001</v>
      </c>
      <c r="H19" s="15">
        <v>738202.96</v>
      </c>
      <c r="I19" s="15">
        <v>738202.96</v>
      </c>
      <c r="J19" s="15">
        <f t="shared" ref="J19" si="13">G19-H19</f>
        <v>351985.91000000015</v>
      </c>
    </row>
    <row r="20" spans="3:10" x14ac:dyDescent="0.2">
      <c r="C20" s="4" t="s">
        <v>143</v>
      </c>
      <c r="D20" s="22"/>
      <c r="E20" s="15">
        <v>7917217.3200000003</v>
      </c>
      <c r="F20" s="15">
        <v>6218384.4199999999</v>
      </c>
      <c r="G20" s="15">
        <f t="shared" ref="G20" si="14">E20+F20</f>
        <v>14135601.74</v>
      </c>
      <c r="H20" s="15">
        <v>10236753.800000001</v>
      </c>
      <c r="I20" s="15">
        <v>10794798.039999999</v>
      </c>
      <c r="J20" s="15">
        <f t="shared" ref="J20" si="15">G20-H20</f>
        <v>3898847.9399999995</v>
      </c>
    </row>
    <row r="21" spans="3:10" x14ac:dyDescent="0.2">
      <c r="C21" s="4" t="s">
        <v>144</v>
      </c>
      <c r="D21" s="22"/>
      <c r="E21" s="15">
        <v>1610227.44</v>
      </c>
      <c r="F21" s="15">
        <v>-52952.46</v>
      </c>
      <c r="G21" s="15">
        <f t="shared" ref="G21" si="16">E21+F21</f>
        <v>1557274.98</v>
      </c>
      <c r="H21" s="15">
        <v>1300378.1499999999</v>
      </c>
      <c r="I21" s="15">
        <v>1300378.1499999999</v>
      </c>
      <c r="J21" s="15">
        <f t="shared" ref="J21" si="17">G21-H21</f>
        <v>256896.83000000007</v>
      </c>
    </row>
    <row r="22" spans="3:10" x14ac:dyDescent="0.2">
      <c r="C22" s="4" t="s">
        <v>145</v>
      </c>
      <c r="D22" s="22"/>
      <c r="E22" s="15">
        <v>1328502.3400000001</v>
      </c>
      <c r="F22" s="15">
        <v>276920.90999999997</v>
      </c>
      <c r="G22" s="15">
        <f t="shared" ref="G22" si="18">E22+F22</f>
        <v>1605423.25</v>
      </c>
      <c r="H22" s="15">
        <v>1286334.25</v>
      </c>
      <c r="I22" s="15">
        <v>1286334.25</v>
      </c>
      <c r="J22" s="15">
        <f t="shared" ref="J22" si="19">G22-H22</f>
        <v>319089</v>
      </c>
    </row>
    <row r="23" spans="3:10" x14ac:dyDescent="0.2">
      <c r="C23" s="4" t="s">
        <v>146</v>
      </c>
      <c r="D23" s="22"/>
      <c r="E23" s="15">
        <v>1204415.78</v>
      </c>
      <c r="F23" s="15">
        <v>408047.03</v>
      </c>
      <c r="G23" s="15">
        <f t="shared" ref="G23" si="20">E23+F23</f>
        <v>1612462.81</v>
      </c>
      <c r="H23" s="15">
        <v>1208772.49</v>
      </c>
      <c r="I23" s="15">
        <v>1208772.49</v>
      </c>
      <c r="J23" s="15">
        <f t="shared" ref="J23" si="21">G23-H23</f>
        <v>403690.32000000007</v>
      </c>
    </row>
    <row r="24" spans="3:10" x14ac:dyDescent="0.2">
      <c r="C24" s="4" t="s">
        <v>147</v>
      </c>
      <c r="D24" s="22"/>
      <c r="E24" s="15">
        <v>4016057.68</v>
      </c>
      <c r="F24" s="15">
        <v>82549.2</v>
      </c>
      <c r="G24" s="15">
        <f t="shared" ref="G24" si="22">E24+F24</f>
        <v>4098606.8800000004</v>
      </c>
      <c r="H24" s="15">
        <v>3245765.71</v>
      </c>
      <c r="I24" s="15">
        <v>3245765.71</v>
      </c>
      <c r="J24" s="15">
        <f t="shared" ref="J24" si="23">G24-H24</f>
        <v>852841.17000000039</v>
      </c>
    </row>
    <row r="25" spans="3:10" x14ac:dyDescent="0.2">
      <c r="C25" s="4" t="s">
        <v>148</v>
      </c>
      <c r="D25" s="22"/>
      <c r="E25" s="15">
        <v>713477.24</v>
      </c>
      <c r="F25" s="15">
        <v>-193869.52</v>
      </c>
      <c r="G25" s="15">
        <f t="shared" ref="G25" si="24">E25+F25</f>
        <v>519607.72</v>
      </c>
      <c r="H25" s="15">
        <v>572093.59</v>
      </c>
      <c r="I25" s="15">
        <v>572093.59</v>
      </c>
      <c r="J25" s="15">
        <f t="shared" ref="J25" si="25">G25-H25</f>
        <v>-52485.869999999995</v>
      </c>
    </row>
    <row r="26" spans="3:10" x14ac:dyDescent="0.2">
      <c r="C26" s="4" t="s">
        <v>149</v>
      </c>
      <c r="D26" s="22"/>
      <c r="E26" s="15">
        <v>149029.37</v>
      </c>
      <c r="F26" s="15">
        <v>-7048.42</v>
      </c>
      <c r="G26" s="15">
        <f t="shared" ref="G26" si="26">E26+F26</f>
        <v>141980.94999999998</v>
      </c>
      <c r="H26" s="15">
        <v>122663.91</v>
      </c>
      <c r="I26" s="15">
        <v>122663.91</v>
      </c>
      <c r="J26" s="15">
        <f t="shared" ref="J26" si="27">G26-H26</f>
        <v>19317.039999999979</v>
      </c>
    </row>
    <row r="27" spans="3:10" x14ac:dyDescent="0.2">
      <c r="C27" s="4" t="s">
        <v>150</v>
      </c>
      <c r="D27" s="22"/>
      <c r="E27" s="15">
        <v>0</v>
      </c>
      <c r="F27" s="15">
        <v>0</v>
      </c>
      <c r="G27" s="15">
        <f t="shared" ref="G27" si="28">E27+F27</f>
        <v>0</v>
      </c>
      <c r="H27" s="15">
        <v>0</v>
      </c>
      <c r="I27" s="15">
        <v>0</v>
      </c>
      <c r="J27" s="15">
        <f t="shared" ref="J27" si="29">G27-H27</f>
        <v>0</v>
      </c>
    </row>
    <row r="28" spans="3:10" x14ac:dyDescent="0.2">
      <c r="C28" s="4" t="s">
        <v>20</v>
      </c>
      <c r="D28" s="22"/>
      <c r="E28" s="15">
        <v>0</v>
      </c>
      <c r="F28" s="15">
        <v>1345333.9</v>
      </c>
      <c r="G28" s="15">
        <f t="shared" ref="G28" si="30">E28+F28</f>
        <v>1345333.9</v>
      </c>
      <c r="H28" s="15">
        <v>1175102</v>
      </c>
      <c r="I28" s="15">
        <v>875402.8</v>
      </c>
      <c r="J28" s="15">
        <f t="shared" ref="J28" si="31">G28-H28</f>
        <v>170231.89999999991</v>
      </c>
    </row>
    <row r="29" spans="3:10" x14ac:dyDescent="0.2">
      <c r="C29" s="4" t="s">
        <v>151</v>
      </c>
      <c r="D29" s="22"/>
      <c r="E29" s="15">
        <v>0</v>
      </c>
      <c r="F29" s="15">
        <v>2888152.51</v>
      </c>
      <c r="G29" s="15">
        <f t="shared" ref="G29" si="32">E29+F29</f>
        <v>2888152.51</v>
      </c>
      <c r="H29" s="15">
        <v>2892791.92</v>
      </c>
      <c r="I29" s="15">
        <v>2794891.48</v>
      </c>
      <c r="J29" s="15">
        <f t="shared" ref="J29" si="33">G29-H29</f>
        <v>-4639.410000000149</v>
      </c>
    </row>
    <row r="30" spans="3:10" x14ac:dyDescent="0.2">
      <c r="C30" s="4" t="s">
        <v>152</v>
      </c>
      <c r="D30" s="22"/>
      <c r="E30" s="15">
        <v>0</v>
      </c>
      <c r="F30" s="15">
        <v>531334.07999999996</v>
      </c>
      <c r="G30" s="15">
        <f t="shared" ref="G30" si="34">E30+F30</f>
        <v>531334.07999999996</v>
      </c>
      <c r="H30" s="15">
        <v>121947.03</v>
      </c>
      <c r="I30" s="15">
        <v>121947.03</v>
      </c>
      <c r="J30" s="15">
        <f t="shared" ref="J30" si="35">G30-H30</f>
        <v>409387.04999999993</v>
      </c>
    </row>
    <row r="31" spans="3:10" x14ac:dyDescent="0.2">
      <c r="C31" s="4" t="s">
        <v>153</v>
      </c>
      <c r="D31" s="22"/>
      <c r="E31" s="15">
        <v>0</v>
      </c>
      <c r="F31" s="15">
        <v>409887.21</v>
      </c>
      <c r="G31" s="15">
        <f t="shared" ref="G31" si="36">E31+F31</f>
        <v>409887.21</v>
      </c>
      <c r="H31" s="15">
        <v>315238.88</v>
      </c>
      <c r="I31" s="15">
        <v>315238.88</v>
      </c>
      <c r="J31" s="15">
        <f t="shared" ref="J31" si="37">G31-H31</f>
        <v>94648.330000000016</v>
      </c>
    </row>
    <row r="32" spans="3:10" x14ac:dyDescent="0.2">
      <c r="C32" s="4"/>
      <c r="D32" s="22"/>
      <c r="E32" s="15"/>
      <c r="F32" s="15"/>
      <c r="G32" s="15"/>
      <c r="H32" s="15"/>
      <c r="I32" s="15"/>
      <c r="J32" s="15"/>
    </row>
    <row r="33" spans="3:10" x14ac:dyDescent="0.2">
      <c r="C33" s="4"/>
      <c r="D33" s="25"/>
      <c r="E33" s="16"/>
      <c r="F33" s="16"/>
      <c r="G33" s="16"/>
      <c r="H33" s="16"/>
      <c r="I33" s="16"/>
      <c r="J33" s="16"/>
    </row>
    <row r="34" spans="3:10" x14ac:dyDescent="0.2">
      <c r="C34" s="26"/>
      <c r="D34" s="47" t="s">
        <v>53</v>
      </c>
      <c r="E34" s="23">
        <f t="shared" ref="E34:J34" si="38">SUM(E7:E33)</f>
        <v>47509049.859999992</v>
      </c>
      <c r="F34" s="23">
        <f t="shared" si="38"/>
        <v>33254648.82</v>
      </c>
      <c r="G34" s="23">
        <f t="shared" si="38"/>
        <v>80763698.680000007</v>
      </c>
      <c r="H34" s="23">
        <f t="shared" si="38"/>
        <v>80576647.210000008</v>
      </c>
      <c r="I34" s="23">
        <f t="shared" si="38"/>
        <v>71630765.070000008</v>
      </c>
      <c r="J34" s="23">
        <f t="shared" si="38"/>
        <v>187051.46999999869</v>
      </c>
    </row>
    <row r="37" spans="3:10" ht="45" customHeight="1" x14ac:dyDescent="0.2">
      <c r="C37" s="52" t="s">
        <v>155</v>
      </c>
      <c r="D37" s="53"/>
      <c r="E37" s="53"/>
      <c r="F37" s="53"/>
      <c r="G37" s="53"/>
      <c r="H37" s="53"/>
      <c r="I37" s="53"/>
      <c r="J37" s="54"/>
    </row>
    <row r="39" spans="3:10" x14ac:dyDescent="0.2">
      <c r="C39" s="57" t="s">
        <v>54</v>
      </c>
      <c r="D39" s="58"/>
      <c r="E39" s="52" t="s">
        <v>60</v>
      </c>
      <c r="F39" s="53"/>
      <c r="G39" s="53"/>
      <c r="H39" s="53"/>
      <c r="I39" s="54"/>
      <c r="J39" s="55" t="s">
        <v>59</v>
      </c>
    </row>
    <row r="40" spans="3:10" ht="22.5" x14ac:dyDescent="0.2">
      <c r="C40" s="59"/>
      <c r="D40" s="60"/>
      <c r="E40" s="9" t="s">
        <v>55</v>
      </c>
      <c r="F40" s="9" t="s">
        <v>125</v>
      </c>
      <c r="G40" s="9" t="s">
        <v>56</v>
      </c>
      <c r="H40" s="9" t="s">
        <v>57</v>
      </c>
      <c r="I40" s="9" t="s">
        <v>58</v>
      </c>
      <c r="J40" s="56"/>
    </row>
    <row r="41" spans="3:10" x14ac:dyDescent="0.2">
      <c r="C41" s="61"/>
      <c r="D41" s="62"/>
      <c r="E41" s="10">
        <v>1</v>
      </c>
      <c r="F41" s="10">
        <v>2</v>
      </c>
      <c r="G41" s="10" t="s">
        <v>126</v>
      </c>
      <c r="H41" s="10">
        <v>4</v>
      </c>
      <c r="I41" s="10">
        <v>5</v>
      </c>
      <c r="J41" s="10" t="s">
        <v>127</v>
      </c>
    </row>
    <row r="42" spans="3:10" x14ac:dyDescent="0.2">
      <c r="C42" s="28"/>
      <c r="D42" s="29"/>
      <c r="E42" s="33"/>
      <c r="F42" s="33"/>
      <c r="G42" s="33"/>
      <c r="H42" s="33"/>
      <c r="I42" s="33"/>
      <c r="J42" s="33"/>
    </row>
    <row r="43" spans="3:10" x14ac:dyDescent="0.2">
      <c r="C43" s="4" t="s">
        <v>8</v>
      </c>
      <c r="D43" s="2"/>
      <c r="E43" s="34">
        <v>0</v>
      </c>
      <c r="F43" s="34">
        <v>0</v>
      </c>
      <c r="G43" s="34">
        <f>E43+F43</f>
        <v>0</v>
      </c>
      <c r="H43" s="34">
        <v>0</v>
      </c>
      <c r="I43" s="34">
        <v>0</v>
      </c>
      <c r="J43" s="34">
        <f>G43-H43</f>
        <v>0</v>
      </c>
    </row>
    <row r="44" spans="3:10" x14ac:dyDescent="0.2">
      <c r="C44" s="4" t="s">
        <v>9</v>
      </c>
      <c r="D44" s="2"/>
      <c r="E44" s="34">
        <v>0</v>
      </c>
      <c r="F44" s="34">
        <v>0</v>
      </c>
      <c r="G44" s="34">
        <f t="shared" ref="G44:G46" si="39">E44+F44</f>
        <v>0</v>
      </c>
      <c r="H44" s="34">
        <v>0</v>
      </c>
      <c r="I44" s="34">
        <v>0</v>
      </c>
      <c r="J44" s="34">
        <f t="shared" ref="J44:J46" si="40">G44-H44</f>
        <v>0</v>
      </c>
    </row>
    <row r="45" spans="3:10" x14ac:dyDescent="0.2">
      <c r="C45" s="4" t="s">
        <v>10</v>
      </c>
      <c r="D45" s="2"/>
      <c r="E45" s="34">
        <v>0</v>
      </c>
      <c r="F45" s="34">
        <v>0</v>
      </c>
      <c r="G45" s="34">
        <f t="shared" si="39"/>
        <v>0</v>
      </c>
      <c r="H45" s="34">
        <v>0</v>
      </c>
      <c r="I45" s="34">
        <v>0</v>
      </c>
      <c r="J45" s="34">
        <f t="shared" si="40"/>
        <v>0</v>
      </c>
    </row>
    <row r="46" spans="3:10" x14ac:dyDescent="0.2">
      <c r="C46" s="4" t="s">
        <v>11</v>
      </c>
      <c r="D46" s="2"/>
      <c r="E46" s="34">
        <v>0</v>
      </c>
      <c r="F46" s="34">
        <v>0</v>
      </c>
      <c r="G46" s="34">
        <f t="shared" si="39"/>
        <v>0</v>
      </c>
      <c r="H46" s="34">
        <v>0</v>
      </c>
      <c r="I46" s="34">
        <v>0</v>
      </c>
      <c r="J46" s="34">
        <f t="shared" si="40"/>
        <v>0</v>
      </c>
    </row>
    <row r="47" spans="3:10" x14ac:dyDescent="0.2">
      <c r="C47" s="4"/>
      <c r="D47" s="2"/>
      <c r="E47" s="35"/>
      <c r="F47" s="35"/>
      <c r="G47" s="35"/>
      <c r="H47" s="35"/>
      <c r="I47" s="35"/>
      <c r="J47" s="35"/>
    </row>
    <row r="48" spans="3:10" x14ac:dyDescent="0.2">
      <c r="C48" s="26"/>
      <c r="D48" s="47" t="s">
        <v>53</v>
      </c>
      <c r="E48" s="23">
        <f>SUM(E43:E47)</f>
        <v>0</v>
      </c>
      <c r="F48" s="23">
        <f>SUM(F43:F47)</f>
        <v>0</v>
      </c>
      <c r="G48" s="23">
        <f>SUM(G43:G46)</f>
        <v>0</v>
      </c>
      <c r="H48" s="23">
        <f>SUM(H43:H46)</f>
        <v>0</v>
      </c>
      <c r="I48" s="23">
        <f>SUM(I43:I46)</f>
        <v>0</v>
      </c>
      <c r="J48" s="23">
        <f>SUM(J43:J46)</f>
        <v>0</v>
      </c>
    </row>
    <row r="51" spans="3:10" ht="45" customHeight="1" x14ac:dyDescent="0.2">
      <c r="C51" s="52" t="s">
        <v>156</v>
      </c>
      <c r="D51" s="53"/>
      <c r="E51" s="53"/>
      <c r="F51" s="53"/>
      <c r="G51" s="53"/>
      <c r="H51" s="53"/>
      <c r="I51" s="53"/>
      <c r="J51" s="54"/>
    </row>
    <row r="52" spans="3:10" x14ac:dyDescent="0.2">
      <c r="C52" s="57" t="s">
        <v>54</v>
      </c>
      <c r="D52" s="58"/>
      <c r="E52" s="52" t="s">
        <v>60</v>
      </c>
      <c r="F52" s="53"/>
      <c r="G52" s="53"/>
      <c r="H52" s="53"/>
      <c r="I52" s="54"/>
      <c r="J52" s="55" t="s">
        <v>59</v>
      </c>
    </row>
    <row r="53" spans="3:10" ht="22.5" x14ac:dyDescent="0.2">
      <c r="C53" s="59"/>
      <c r="D53" s="60"/>
      <c r="E53" s="9" t="s">
        <v>55</v>
      </c>
      <c r="F53" s="9" t="s">
        <v>125</v>
      </c>
      <c r="G53" s="9" t="s">
        <v>56</v>
      </c>
      <c r="H53" s="9" t="s">
        <v>57</v>
      </c>
      <c r="I53" s="9" t="s">
        <v>58</v>
      </c>
      <c r="J53" s="56"/>
    </row>
    <row r="54" spans="3:10" x14ac:dyDescent="0.2">
      <c r="C54" s="61"/>
      <c r="D54" s="62"/>
      <c r="E54" s="10">
        <v>1</v>
      </c>
      <c r="F54" s="10">
        <v>2</v>
      </c>
      <c r="G54" s="10" t="s">
        <v>126</v>
      </c>
      <c r="H54" s="10">
        <v>4</v>
      </c>
      <c r="I54" s="10">
        <v>5</v>
      </c>
      <c r="J54" s="10" t="s">
        <v>127</v>
      </c>
    </row>
    <row r="55" spans="3:10" x14ac:dyDescent="0.2">
      <c r="C55" s="28"/>
      <c r="D55" s="29"/>
      <c r="E55" s="33"/>
      <c r="F55" s="33"/>
      <c r="G55" s="33"/>
      <c r="H55" s="33"/>
      <c r="I55" s="33"/>
      <c r="J55" s="33"/>
    </row>
    <row r="56" spans="3:10" ht="22.5" x14ac:dyDescent="0.2">
      <c r="C56" s="4"/>
      <c r="D56" s="31" t="s">
        <v>13</v>
      </c>
      <c r="E56" s="34">
        <v>0</v>
      </c>
      <c r="F56" s="34">
        <v>0</v>
      </c>
      <c r="G56" s="34">
        <f>E56+F56</f>
        <v>0</v>
      </c>
      <c r="H56" s="34">
        <v>0</v>
      </c>
      <c r="I56" s="34">
        <v>0</v>
      </c>
      <c r="J56" s="34">
        <f>G56-H56</f>
        <v>0</v>
      </c>
    </row>
    <row r="57" spans="3:10" x14ac:dyDescent="0.2">
      <c r="C57" s="4"/>
      <c r="D57" s="31"/>
      <c r="E57" s="34"/>
      <c r="F57" s="34"/>
      <c r="G57" s="34"/>
      <c r="H57" s="34"/>
      <c r="I57" s="34"/>
      <c r="J57" s="34"/>
    </row>
    <row r="58" spans="3:10" x14ac:dyDescent="0.2">
      <c r="C58" s="4"/>
      <c r="D58" s="31" t="s">
        <v>12</v>
      </c>
      <c r="E58" s="34">
        <v>0</v>
      </c>
      <c r="F58" s="34">
        <v>0</v>
      </c>
      <c r="G58" s="34">
        <f>E58+F58</f>
        <v>0</v>
      </c>
      <c r="H58" s="34">
        <v>0</v>
      </c>
      <c r="I58" s="34">
        <v>0</v>
      </c>
      <c r="J58" s="34">
        <f>G58-H58</f>
        <v>0</v>
      </c>
    </row>
    <row r="59" spans="3:10" x14ac:dyDescent="0.2">
      <c r="C59" s="4"/>
      <c r="D59" s="31"/>
      <c r="E59" s="34"/>
      <c r="F59" s="34"/>
      <c r="G59" s="34"/>
      <c r="H59" s="34"/>
      <c r="I59" s="34"/>
      <c r="J59" s="34"/>
    </row>
    <row r="60" spans="3:10" ht="22.5" x14ac:dyDescent="0.2">
      <c r="C60" s="4"/>
      <c r="D60" s="31" t="s">
        <v>14</v>
      </c>
      <c r="E60" s="34">
        <v>0</v>
      </c>
      <c r="F60" s="34">
        <v>0</v>
      </c>
      <c r="G60" s="34">
        <f>E60+F60</f>
        <v>0</v>
      </c>
      <c r="H60" s="34">
        <v>0</v>
      </c>
      <c r="I60" s="34">
        <v>0</v>
      </c>
      <c r="J60" s="34">
        <f>G60-H60</f>
        <v>0</v>
      </c>
    </row>
    <row r="61" spans="3:10" x14ac:dyDescent="0.2">
      <c r="C61" s="4"/>
      <c r="D61" s="31"/>
      <c r="E61" s="34"/>
      <c r="F61" s="34"/>
      <c r="G61" s="34"/>
      <c r="H61" s="34"/>
      <c r="I61" s="34"/>
      <c r="J61" s="34"/>
    </row>
    <row r="62" spans="3:10" ht="22.5" x14ac:dyDescent="0.2">
      <c r="C62" s="4"/>
      <c r="D62" s="31" t="s">
        <v>26</v>
      </c>
      <c r="E62" s="34">
        <v>0</v>
      </c>
      <c r="F62" s="34">
        <v>0</v>
      </c>
      <c r="G62" s="34">
        <f>E62+F62</f>
        <v>0</v>
      </c>
      <c r="H62" s="34">
        <v>0</v>
      </c>
      <c r="I62" s="34">
        <v>0</v>
      </c>
      <c r="J62" s="34">
        <f>G62-H62</f>
        <v>0</v>
      </c>
    </row>
    <row r="63" spans="3:10" x14ac:dyDescent="0.2">
      <c r="C63" s="4"/>
      <c r="D63" s="31"/>
      <c r="E63" s="34"/>
      <c r="F63" s="34"/>
      <c r="G63" s="34"/>
      <c r="H63" s="34"/>
      <c r="I63" s="34"/>
      <c r="J63" s="34"/>
    </row>
    <row r="64" spans="3:10" ht="22.5" x14ac:dyDescent="0.2">
      <c r="C64" s="4"/>
      <c r="D64" s="31" t="s">
        <v>27</v>
      </c>
      <c r="E64" s="34">
        <v>0</v>
      </c>
      <c r="F64" s="34">
        <v>0</v>
      </c>
      <c r="G64" s="34">
        <f>E64+F64</f>
        <v>0</v>
      </c>
      <c r="H64" s="34">
        <v>0</v>
      </c>
      <c r="I64" s="34">
        <v>0</v>
      </c>
      <c r="J64" s="34">
        <f>G64-H64</f>
        <v>0</v>
      </c>
    </row>
    <row r="65" spans="3:10" x14ac:dyDescent="0.2">
      <c r="C65" s="4"/>
      <c r="D65" s="31"/>
      <c r="E65" s="34"/>
      <c r="F65" s="34"/>
      <c r="G65" s="34"/>
      <c r="H65" s="34"/>
      <c r="I65" s="34"/>
      <c r="J65" s="34"/>
    </row>
    <row r="66" spans="3:10" ht="22.5" x14ac:dyDescent="0.2">
      <c r="C66" s="4"/>
      <c r="D66" s="31" t="s">
        <v>34</v>
      </c>
      <c r="E66" s="34">
        <v>0</v>
      </c>
      <c r="F66" s="34">
        <v>0</v>
      </c>
      <c r="G66" s="34">
        <f>E66+F66</f>
        <v>0</v>
      </c>
      <c r="H66" s="34">
        <v>0</v>
      </c>
      <c r="I66" s="34">
        <v>0</v>
      </c>
      <c r="J66" s="34">
        <f>G66-H66</f>
        <v>0</v>
      </c>
    </row>
    <row r="67" spans="3:10" x14ac:dyDescent="0.2">
      <c r="C67" s="4"/>
      <c r="D67" s="31"/>
      <c r="E67" s="34"/>
      <c r="F67" s="34"/>
      <c r="G67" s="34"/>
      <c r="H67" s="34"/>
      <c r="I67" s="34"/>
      <c r="J67" s="34"/>
    </row>
    <row r="68" spans="3:10" x14ac:dyDescent="0.2">
      <c r="C68" s="4"/>
      <c r="D68" s="31" t="s">
        <v>15</v>
      </c>
      <c r="E68" s="34">
        <v>0</v>
      </c>
      <c r="F68" s="34">
        <v>0</v>
      </c>
      <c r="G68" s="34">
        <f>E68+F68</f>
        <v>0</v>
      </c>
      <c r="H68" s="34">
        <v>0</v>
      </c>
      <c r="I68" s="34">
        <v>0</v>
      </c>
      <c r="J68" s="34">
        <f>G68-H68</f>
        <v>0</v>
      </c>
    </row>
    <row r="69" spans="3:10" x14ac:dyDescent="0.2">
      <c r="C69" s="30"/>
      <c r="D69" s="32"/>
      <c r="E69" s="35"/>
      <c r="F69" s="35"/>
      <c r="G69" s="35"/>
      <c r="H69" s="35"/>
      <c r="I69" s="35"/>
      <c r="J69" s="35"/>
    </row>
    <row r="70" spans="3:10" x14ac:dyDescent="0.2">
      <c r="C70" s="26"/>
      <c r="D70" s="47" t="s">
        <v>53</v>
      </c>
      <c r="E70" s="23">
        <f t="shared" ref="E70:J70" si="41">SUM(E56:E68)</f>
        <v>0</v>
      </c>
      <c r="F70" s="23">
        <f t="shared" si="41"/>
        <v>0</v>
      </c>
      <c r="G70" s="23">
        <f t="shared" si="41"/>
        <v>0</v>
      </c>
      <c r="H70" s="23">
        <f t="shared" si="41"/>
        <v>0</v>
      </c>
      <c r="I70" s="23">
        <f t="shared" si="41"/>
        <v>0</v>
      </c>
      <c r="J70" s="23">
        <f t="shared" si="41"/>
        <v>0</v>
      </c>
    </row>
  </sheetData>
  <sheetProtection formatCells="0" formatColumns="0" formatRows="0" insertRows="0" deleteRows="0" autoFilter="0"/>
  <mergeCells count="12">
    <mergeCell ref="C1:J1"/>
    <mergeCell ref="C3:D5"/>
    <mergeCell ref="C37:J37"/>
    <mergeCell ref="C39:D41"/>
    <mergeCell ref="E3:I3"/>
    <mergeCell ref="J3:J4"/>
    <mergeCell ref="C51:J51"/>
    <mergeCell ref="C52:D54"/>
    <mergeCell ref="E52:I52"/>
    <mergeCell ref="J52:J53"/>
    <mergeCell ref="E39:I39"/>
    <mergeCell ref="J39:J4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157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20862295.149999999</v>
      </c>
      <c r="D6" s="15">
        <f t="shared" si="0"/>
        <v>4999921.2799999993</v>
      </c>
      <c r="E6" s="15">
        <f t="shared" si="0"/>
        <v>25862216.43</v>
      </c>
      <c r="F6" s="15">
        <f t="shared" si="0"/>
        <v>24955436.710000001</v>
      </c>
      <c r="G6" s="15">
        <f t="shared" si="0"/>
        <v>23412467.540000003</v>
      </c>
      <c r="H6" s="15">
        <f t="shared" si="0"/>
        <v>906779.71999999858</v>
      </c>
    </row>
    <row r="7" spans="1:8" x14ac:dyDescent="0.2">
      <c r="A7" s="38"/>
      <c r="B7" s="42" t="s">
        <v>42</v>
      </c>
      <c r="C7" s="15">
        <v>2072498.16</v>
      </c>
      <c r="D7" s="15">
        <v>-129693.15</v>
      </c>
      <c r="E7" s="15">
        <f>C7+D7</f>
        <v>1942805.01</v>
      </c>
      <c r="F7" s="15">
        <v>2134567.9700000002</v>
      </c>
      <c r="G7" s="15">
        <v>2136708.17</v>
      </c>
      <c r="H7" s="15">
        <f>E7-F7</f>
        <v>-191762.9600000002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4920779.0999999996</v>
      </c>
      <c r="D9" s="15">
        <v>2199296.9700000002</v>
      </c>
      <c r="E9" s="15">
        <f t="shared" si="1"/>
        <v>7120076.0700000003</v>
      </c>
      <c r="F9" s="15">
        <v>5985909.3600000003</v>
      </c>
      <c r="G9" s="15">
        <v>5491132.6500000004</v>
      </c>
      <c r="H9" s="15">
        <f t="shared" si="2"/>
        <v>1134166.71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2698804.53</v>
      </c>
      <c r="D11" s="15">
        <v>872661.82</v>
      </c>
      <c r="E11" s="15">
        <f t="shared" si="1"/>
        <v>3571466.3499999996</v>
      </c>
      <c r="F11" s="15">
        <v>5082398.28</v>
      </c>
      <c r="G11" s="15">
        <v>5017980.28</v>
      </c>
      <c r="H11" s="15">
        <f t="shared" si="2"/>
        <v>-1510931.9300000006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4878564.29</v>
      </c>
      <c r="D13" s="15">
        <v>-115598.74</v>
      </c>
      <c r="E13" s="15">
        <f t="shared" si="1"/>
        <v>4762965.55</v>
      </c>
      <c r="F13" s="15">
        <v>3940523.21</v>
      </c>
      <c r="G13" s="15">
        <v>3940523.21</v>
      </c>
      <c r="H13" s="15">
        <f t="shared" si="2"/>
        <v>822442.33999999985</v>
      </c>
    </row>
    <row r="14" spans="1:8" x14ac:dyDescent="0.2">
      <c r="A14" s="38"/>
      <c r="B14" s="42" t="s">
        <v>19</v>
      </c>
      <c r="C14" s="15">
        <v>6291649.0700000003</v>
      </c>
      <c r="D14" s="15">
        <v>2173254.38</v>
      </c>
      <c r="E14" s="15">
        <f t="shared" si="1"/>
        <v>8464903.4499999993</v>
      </c>
      <c r="F14" s="15">
        <v>7812037.8899999997</v>
      </c>
      <c r="G14" s="15">
        <v>6826123.2300000004</v>
      </c>
      <c r="H14" s="15">
        <f t="shared" si="2"/>
        <v>652865.55999999959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26466454.710000001</v>
      </c>
      <c r="D16" s="15">
        <f t="shared" si="3"/>
        <v>27096871.320000004</v>
      </c>
      <c r="E16" s="15">
        <f t="shared" si="3"/>
        <v>53563326.030000001</v>
      </c>
      <c r="F16" s="15">
        <f t="shared" si="3"/>
        <v>54140008.079999991</v>
      </c>
      <c r="G16" s="15">
        <f t="shared" si="3"/>
        <v>46737095.109999999</v>
      </c>
      <c r="H16" s="15">
        <f t="shared" si="3"/>
        <v>-576682.04999999795</v>
      </c>
    </row>
    <row r="17" spans="1:8" x14ac:dyDescent="0.2">
      <c r="A17" s="38"/>
      <c r="B17" s="42" t="s">
        <v>45</v>
      </c>
      <c r="C17" s="15">
        <v>1527451.55</v>
      </c>
      <c r="D17" s="15">
        <v>1619958.24</v>
      </c>
      <c r="E17" s="15">
        <f>C17+D17</f>
        <v>3147409.79</v>
      </c>
      <c r="F17" s="15">
        <v>2513585.69</v>
      </c>
      <c r="G17" s="15">
        <v>2513585.69</v>
      </c>
      <c r="H17" s="15">
        <f t="shared" ref="H17:H23" si="4">E17-F17</f>
        <v>633824.10000000009</v>
      </c>
    </row>
    <row r="18" spans="1:8" x14ac:dyDescent="0.2">
      <c r="A18" s="38"/>
      <c r="B18" s="42" t="s">
        <v>28</v>
      </c>
      <c r="C18" s="15">
        <v>13975857.6</v>
      </c>
      <c r="D18" s="15">
        <v>16274068.470000001</v>
      </c>
      <c r="E18" s="15">
        <f t="shared" ref="E18:E23" si="5">C18+D18</f>
        <v>30249926.07</v>
      </c>
      <c r="F18" s="15">
        <v>36755747.659999996</v>
      </c>
      <c r="G18" s="15">
        <v>29450735.129999999</v>
      </c>
      <c r="H18" s="15">
        <f t="shared" si="4"/>
        <v>-6505821.5899999961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2473729.7799999998</v>
      </c>
      <c r="D20" s="15">
        <v>319857.84999999998</v>
      </c>
      <c r="E20" s="15">
        <f t="shared" si="5"/>
        <v>2793587.63</v>
      </c>
      <c r="F20" s="15">
        <v>2210133.7999999998</v>
      </c>
      <c r="G20" s="15">
        <v>2210133.7999999998</v>
      </c>
      <c r="H20" s="15">
        <f t="shared" si="4"/>
        <v>583453.83000000007</v>
      </c>
    </row>
    <row r="21" spans="1:8" x14ac:dyDescent="0.2">
      <c r="A21" s="38"/>
      <c r="B21" s="42" t="s">
        <v>47</v>
      </c>
      <c r="C21" s="15">
        <v>1102415.78</v>
      </c>
      <c r="D21" s="15">
        <v>408047.03</v>
      </c>
      <c r="E21" s="15">
        <f t="shared" si="5"/>
        <v>1510462.81</v>
      </c>
      <c r="F21" s="15">
        <v>1148383.57</v>
      </c>
      <c r="G21" s="15">
        <v>1148383.57</v>
      </c>
      <c r="H21" s="15">
        <f t="shared" si="4"/>
        <v>362079.24</v>
      </c>
    </row>
    <row r="22" spans="1:8" x14ac:dyDescent="0.2">
      <c r="A22" s="38"/>
      <c r="B22" s="42" t="s">
        <v>48</v>
      </c>
      <c r="C22" s="15">
        <v>4070000</v>
      </c>
      <c r="D22" s="15">
        <v>4565037.45</v>
      </c>
      <c r="E22" s="15">
        <f t="shared" si="5"/>
        <v>8635037.4499999993</v>
      </c>
      <c r="F22" s="15">
        <v>6869675.1100000003</v>
      </c>
      <c r="G22" s="15">
        <v>6771774.6699999999</v>
      </c>
      <c r="H22" s="15">
        <f t="shared" si="4"/>
        <v>1765362.3399999989</v>
      </c>
    </row>
    <row r="23" spans="1:8" x14ac:dyDescent="0.2">
      <c r="A23" s="38"/>
      <c r="B23" s="42" t="s">
        <v>4</v>
      </c>
      <c r="C23" s="15">
        <v>3317000</v>
      </c>
      <c r="D23" s="15">
        <v>3909902.28</v>
      </c>
      <c r="E23" s="15">
        <f t="shared" si="5"/>
        <v>7226902.2799999993</v>
      </c>
      <c r="F23" s="15">
        <v>4642482.25</v>
      </c>
      <c r="G23" s="15">
        <v>4642482.25</v>
      </c>
      <c r="H23" s="15">
        <f t="shared" si="4"/>
        <v>2584420.0299999993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180300</v>
      </c>
      <c r="D25" s="15">
        <f t="shared" si="6"/>
        <v>1157856.22</v>
      </c>
      <c r="E25" s="15">
        <f t="shared" si="6"/>
        <v>1338156.22</v>
      </c>
      <c r="F25" s="15">
        <f t="shared" si="6"/>
        <v>1481202.42</v>
      </c>
      <c r="G25" s="15">
        <f t="shared" si="6"/>
        <v>1481202.42</v>
      </c>
      <c r="H25" s="15">
        <f t="shared" si="6"/>
        <v>-143046.19999999992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132000</v>
      </c>
      <c r="D27" s="15">
        <v>1190386.79</v>
      </c>
      <c r="E27" s="15">
        <f t="shared" ref="E27:E34" si="8">C27+D27</f>
        <v>1322386.79</v>
      </c>
      <c r="F27" s="15">
        <v>1369301.72</v>
      </c>
      <c r="G27" s="15">
        <v>1369301.72</v>
      </c>
      <c r="H27" s="15">
        <f t="shared" si="7"/>
        <v>-46914.929999999935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48300</v>
      </c>
      <c r="D34" s="15">
        <v>-32530.57</v>
      </c>
      <c r="E34" s="15">
        <f t="shared" si="8"/>
        <v>15769.43</v>
      </c>
      <c r="F34" s="15">
        <v>111900.7</v>
      </c>
      <c r="G34" s="15">
        <v>111900.7</v>
      </c>
      <c r="H34" s="15">
        <f t="shared" si="7"/>
        <v>-96131.26999999999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47509049.859999999</v>
      </c>
      <c r="D42" s="23">
        <f t="shared" si="12"/>
        <v>33254648.82</v>
      </c>
      <c r="E42" s="23">
        <f t="shared" si="12"/>
        <v>80763698.680000007</v>
      </c>
      <c r="F42" s="23">
        <f t="shared" si="12"/>
        <v>80576647.209999993</v>
      </c>
      <c r="G42" s="23">
        <f t="shared" si="12"/>
        <v>71630765.070000008</v>
      </c>
      <c r="H42" s="23">
        <f t="shared" si="12"/>
        <v>187051.47000000067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2020-02-28T02:00:59Z</cp:lastPrinted>
  <dcterms:created xsi:type="dcterms:W3CDTF">2014-02-10T03:37:14Z</dcterms:created>
  <dcterms:modified xsi:type="dcterms:W3CDTF">2020-02-28T02:01:51Z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