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ER TRIMESTRE\"/>
    </mc:Choice>
  </mc:AlternateContent>
  <bookViews>
    <workbookView xWindow="0" yWindow="0" windowWidth="15360" windowHeight="8340"/>
  </bookViews>
  <sheets>
    <sheet name="EA" sheetId="1" r:id="rId1"/>
    <sheet name="Instructivo_EA" sheetId="3" r:id="rId2"/>
  </sheets>
  <definedNames>
    <definedName name="_xlnm._FilterDatabase" localSheetId="0" hidden="1">EA!$A$2:$E$207</definedName>
  </definedNames>
  <calcPr calcId="162913"/>
</workbook>
</file>

<file path=xl/calcChain.xml><?xml version="1.0" encoding="utf-8"?>
<calcChain xmlns="http://schemas.openxmlformats.org/spreadsheetml/2006/main">
  <c r="D205" i="1" l="1"/>
  <c r="D204" i="1" s="1"/>
  <c r="D195" i="1"/>
  <c r="D193" i="1"/>
  <c r="D191" i="1"/>
  <c r="D185" i="1"/>
  <c r="D182" i="1"/>
  <c r="D173" i="1"/>
  <c r="D169" i="1"/>
  <c r="D167" i="1"/>
  <c r="D164" i="1"/>
  <c r="D157" i="1" s="1"/>
  <c r="D161" i="1"/>
  <c r="D158" i="1"/>
  <c r="D154" i="1"/>
  <c r="D151" i="1"/>
  <c r="D148" i="1"/>
  <c r="D144" i="1"/>
  <c r="D138" i="1"/>
  <c r="D136" i="1"/>
  <c r="D133" i="1"/>
  <c r="D129" i="1"/>
  <c r="D124" i="1"/>
  <c r="D121" i="1"/>
  <c r="D118" i="1"/>
  <c r="D115" i="1"/>
  <c r="D104" i="1"/>
  <c r="D94" i="1"/>
  <c r="D87" i="1"/>
  <c r="D77" i="1"/>
  <c r="D75" i="1"/>
  <c r="D73" i="1"/>
  <c r="D67" i="1"/>
  <c r="D64" i="1"/>
  <c r="D63" i="1" s="1"/>
  <c r="D56" i="1"/>
  <c r="D52" i="1"/>
  <c r="D51" i="1" s="1"/>
  <c r="D48" i="1"/>
  <c r="D43" i="1"/>
  <c r="D33" i="1"/>
  <c r="D28" i="1"/>
  <c r="D22" i="1"/>
  <c r="D20" i="1"/>
  <c r="D14" i="1"/>
  <c r="D5" i="1"/>
  <c r="C205" i="1"/>
  <c r="C204" i="1" s="1"/>
  <c r="C195" i="1"/>
  <c r="C193" i="1"/>
  <c r="C191" i="1"/>
  <c r="C185" i="1"/>
  <c r="C182" i="1"/>
  <c r="C173" i="1"/>
  <c r="C172" i="1" s="1"/>
  <c r="C169" i="1"/>
  <c r="C167" i="1"/>
  <c r="C164" i="1"/>
  <c r="C161" i="1"/>
  <c r="C158" i="1"/>
  <c r="C154" i="1"/>
  <c r="C147" i="1" s="1"/>
  <c r="C151" i="1"/>
  <c r="C148" i="1"/>
  <c r="C144" i="1"/>
  <c r="C138" i="1"/>
  <c r="C136" i="1"/>
  <c r="C133" i="1"/>
  <c r="C129" i="1"/>
  <c r="C124" i="1"/>
  <c r="C121" i="1"/>
  <c r="C118" i="1"/>
  <c r="C115" i="1"/>
  <c r="C104" i="1"/>
  <c r="C94" i="1"/>
  <c r="C87" i="1"/>
  <c r="C77" i="1"/>
  <c r="C75" i="1"/>
  <c r="C73" i="1"/>
  <c r="C67" i="1"/>
  <c r="C64" i="1"/>
  <c r="C56" i="1"/>
  <c r="C52" i="1"/>
  <c r="C48" i="1"/>
  <c r="C43" i="1"/>
  <c r="C33" i="1"/>
  <c r="C28" i="1"/>
  <c r="C22" i="1"/>
  <c r="C20" i="1"/>
  <c r="C14" i="1"/>
  <c r="C5" i="1"/>
  <c r="D147" i="1" l="1"/>
  <c r="C114" i="1"/>
  <c r="C86" i="1"/>
  <c r="D86" i="1"/>
  <c r="C51" i="1"/>
  <c r="D114" i="1"/>
  <c r="C63" i="1"/>
  <c r="D172" i="1"/>
  <c r="C4" i="1"/>
  <c r="C157" i="1"/>
  <c r="D4" i="1"/>
  <c r="D3" i="1" s="1"/>
  <c r="C85" i="1" l="1"/>
  <c r="D85" i="1"/>
  <c r="D207" i="1" s="1"/>
  <c r="C3" i="1"/>
  <c r="C207" i="1" l="1"/>
</calcChain>
</file>

<file path=xl/sharedStrings.xml><?xml version="1.0" encoding="utf-8"?>
<sst xmlns="http://schemas.openxmlformats.org/spreadsheetml/2006/main" count="235" uniqueCount="221">
  <si>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</si>
  <si>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</si>
  <si>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</si>
  <si>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</si>
  <si>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</si>
  <si>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</si>
  <si>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</si>
  <si>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</si>
  <si>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</si>
  <si>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</si>
  <si>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</si>
  <si>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</si>
  <si>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</si>
  <si>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</si>
  <si>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</si>
  <si>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</si>
  <si>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</si>
  <si>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</si>
  <si>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</si>
  <si>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</si>
  <si>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</si>
  <si>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</si>
  <si>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</si>
  <si>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</si>
  <si>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</si>
  <si>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</si>
  <si>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</si>
  <si>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</si>
  <si>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</si>
  <si>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</si>
  <si>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</si>
  <si>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</si>
  <si>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</si>
  <si>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</si>
  <si>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</si>
  <si>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</si>
  <si>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</si>
  <si>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</si>
  <si>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</si>
  <si>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</si>
  <si>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</si>
  <si>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</si>
  <si>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</si>
  <si>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</si>
  <si>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</si>
  <si>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</si>
  <si>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</si>
  <si>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</si>
  <si>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</si>
  <si>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</si>
  <si>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</si>
  <si>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</si>
  <si>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</si>
  <si>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</si>
  <si>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</si>
  <si>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</si>
  <si>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</si>
  <si>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</si>
  <si>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</si>
  <si>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</si>
  <si>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</si>
  <si>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</si>
  <si>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</si>
  <si>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</si>
  <si>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</si>
  <si>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</si>
  <si>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</si>
  <si>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</si>
  <si>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</si>
  <si>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</si>
  <si>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</si>
  <si>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</si>
  <si>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</si>
  <si>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</si>
  <si>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</si>
  <si>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</si>
  <si>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</si>
  <si>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</si>
  <si>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</si>
  <si>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</si>
  <si>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</si>
  <si>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</si>
  <si>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</si>
  <si>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</si>
  <si>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</si>
  <si>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</si>
  <si>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</si>
  <si>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</si>
  <si>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</si>
  <si>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</si>
  <si>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</si>
  <si>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</si>
  <si>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</si>
  <si>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</si>
  <si>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</si>
  <si>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</si>
  <si>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</si>
  <si>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</si>
  <si>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</si>
  <si>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</si>
  <si>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</si>
  <si>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</si>
  <si>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</si>
  <si>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</si>
  <si>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</si>
  <si>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</si>
  <si>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</si>
  <si>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</si>
  <si>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</si>
  <si>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</si>
  <si>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</si>
  <si>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</si>
  <si>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</si>
  <si>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</si>
  <si>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</si>
  <si>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</si>
  <si>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</si>
  <si>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</si>
  <si>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</si>
  <si>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</si>
  <si>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</si>
  <si>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</si>
  <si>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</si>
  <si>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</si>
  <si>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</si>
  <si>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</si>
  <si>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</si>
  <si>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</si>
  <si>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</si>
  <si>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</si>
  <si>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</si>
  <si>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</si>
  <si>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</si>
  <si>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</si>
  <si>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</si>
  <si>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</si>
  <si>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</si>
  <si>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</si>
  <si>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</si>
  <si>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</si>
  <si>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</si>
  <si>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</si>
  <si>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</si>
  <si>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</si>
  <si>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</si>
  <si>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</si>
  <si>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</si>
  <si>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</si>
  <si>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</si>
  <si>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</si>
  <si>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</si>
  <si>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</si>
  <si>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</si>
  <si>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</si>
  <si>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</si>
  <si>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</si>
  <si>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</si>
  <si>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</si>
  <si>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</si>
  <si>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</si>
  <si>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</si>
  <si>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</si>
  <si>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</si>
  <si>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</si>
  <si>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</si>
  <si>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</si>
  <si>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</si>
  <si>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</si>
  <si>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</si>
  <si>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</si>
  <si>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</si>
  <si>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</si>
  <si>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</si>
  <si>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</si>
  <si>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</si>
  <si>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</si>
  <si>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</si>
  <si>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</si>
  <si>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</si>
  <si>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</si>
  <si>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</si>
  <si>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</si>
  <si>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</si>
  <si>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</si>
  <si>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</si>
  <si>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</si>
  <si>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</si>
  <si>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</si>
  <si>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</si>
  <si>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</si>
  <si>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</si>
  <si>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</si>
  <si>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</si>
  <si>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</si>
  <si>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</si>
  <si>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</si>
  <si>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</si>
  <si>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</si>
  <si>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</si>
  <si>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</si>
  <si>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</si>
  <si>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</si>
  <si>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</si>
  <si>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</si>
  <si>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</si>
  <si>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</si>
  <si>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</si>
  <si>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</si>
  <si>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</si>
  <si>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</si>
  <si>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</si>
  <si>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</si>
  <si>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</si>
  <si>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</si>
  <si>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</si>
  <si>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</si>
  <si>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ESTADO DE ACTIVIDADES
Municipio de Santa Catarina, Gto
DEL 1 DE ENERO AL AL 30 DE SEPTIEMBRE DEL 2021</t>
  </si>
  <si>
    <t>PRESIDENTA MUNICIPAL</t>
  </si>
  <si>
    <t>TESORERO MUNICIPAL</t>
  </si>
  <si>
    <t>LIC. SONIA GARCÍA TOSCANO</t>
  </si>
  <si>
    <t>C.P. MARCO ANTONIO HERNÁNDEZ GALVÁN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</si>
</sst>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  <xf numFmtId="4" fontId="3" fillId="0" borderId="0" xfId="8" applyNumberFormat="1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194" activePane="bottomLeft" state="frozen"/>
      <selection pane="bottomLeft" activeCell="G210" sqref="G210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3.33203125" style="8" customWidth="1"/>
    <col min="6" max="16384" width="12" style="1"/>
  </cols>
  <sheetData>
    <row r="1" spans="1:5" ht="60" customHeight="1" x14ac:dyDescent="0.2">
      <c r="A1" s="36" t="s">
        <v>216</v>
      </c>
      <c r="B1" s="37"/>
      <c r="C1" s="37"/>
      <c r="D1" s="37"/>
      <c r="E1" s="38"/>
    </row>
    <row r="2" spans="1:5" ht="15" customHeight="1" x14ac:dyDescent="0.2">
      <c r="A2" s="22" t="s">
        <v>0</v>
      </c>
      <c r="B2" s="22" t="s">
        <v>1</v>
      </c>
      <c r="C2" s="23" t="s">
        <v>175</v>
      </c>
      <c r="D2" s="23" t="s">
        <v>176</v>
      </c>
      <c r="E2" s="22" t="s">
        <v>2</v>
      </c>
    </row>
    <row r="3" spans="1:5" s="6" customFormat="1" x14ac:dyDescent="0.2">
      <c r="A3" s="2">
        <v>4000</v>
      </c>
      <c r="B3" s="3" t="s">
        <v>3</v>
      </c>
      <c r="C3" s="4">
        <f>SUM(C4+C51+C63)</f>
        <v>64274696.810000002</v>
      </c>
      <c r="D3" s="4">
        <f>SUM(D4+D51+D63)</f>
        <v>83028797.179999992</v>
      </c>
      <c r="E3" s="5"/>
    </row>
    <row r="4" spans="1:5" x14ac:dyDescent="0.2">
      <c r="A4" s="2">
        <v>4100</v>
      </c>
      <c r="B4" s="3" t="s">
        <v>4</v>
      </c>
      <c r="C4" s="4">
        <f>SUM(C5+C14+C20+C22+C28+C33+C43+C48)</f>
        <v>4338613.1400000006</v>
      </c>
      <c r="D4" s="4">
        <f>SUM(D5+D14+D20+D22+D28+D33+D43+D48)</f>
        <v>4345448.5500000007</v>
      </c>
      <c r="E4" s="10" t="s">
        <v>208</v>
      </c>
    </row>
    <row r="5" spans="1:5" x14ac:dyDescent="0.2">
      <c r="A5" s="7">
        <v>4110</v>
      </c>
      <c r="B5" s="24" t="s">
        <v>5</v>
      </c>
      <c r="C5" s="9">
        <f>SUM(C6:C13)</f>
        <v>1515871.57</v>
      </c>
      <c r="D5" s="9">
        <f>SUM(D6:D13)</f>
        <v>1567052.37</v>
      </c>
      <c r="E5" s="11"/>
    </row>
    <row r="6" spans="1:5" x14ac:dyDescent="0.2">
      <c r="A6" s="7">
        <v>4111</v>
      </c>
      <c r="B6" s="25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5" t="s">
        <v>7</v>
      </c>
      <c r="C7" s="9">
        <v>1438592.19</v>
      </c>
      <c r="D7" s="9">
        <v>1450445.29</v>
      </c>
      <c r="E7" s="11"/>
    </row>
    <row r="8" spans="1:5" x14ac:dyDescent="0.2">
      <c r="A8" s="7">
        <v>4113</v>
      </c>
      <c r="B8" s="25" t="s">
        <v>8</v>
      </c>
      <c r="C8" s="9">
        <v>9655.7900000000009</v>
      </c>
      <c r="D8" s="9">
        <v>17562.3</v>
      </c>
      <c r="E8" s="11"/>
    </row>
    <row r="9" spans="1:5" x14ac:dyDescent="0.2">
      <c r="A9" s="7">
        <v>4114</v>
      </c>
      <c r="B9" s="25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5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5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25" t="s">
        <v>12</v>
      </c>
      <c r="C12" s="9">
        <v>67623.59</v>
      </c>
      <c r="D12" s="9">
        <v>99044.78</v>
      </c>
      <c r="E12" s="11"/>
    </row>
    <row r="13" spans="1:5" x14ac:dyDescent="0.2">
      <c r="A13" s="7">
        <v>4119</v>
      </c>
      <c r="B13" s="25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24" t="s">
        <v>14</v>
      </c>
      <c r="C14" s="9">
        <f>SUM(C15:C19)</f>
        <v>0</v>
      </c>
      <c r="D14" s="9">
        <f>SUM(D15:D19)</f>
        <v>0</v>
      </c>
      <c r="E14" s="11"/>
    </row>
    <row r="15" spans="1:5" x14ac:dyDescent="0.2">
      <c r="A15" s="7">
        <v>4121</v>
      </c>
      <c r="B15" s="25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5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5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5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5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4" t="s">
        <v>20</v>
      </c>
      <c r="C20" s="9">
        <f>SUM(C21)</f>
        <v>0</v>
      </c>
      <c r="D20" s="9">
        <f>SUM(D21)</f>
        <v>0</v>
      </c>
      <c r="E20" s="11"/>
    </row>
    <row r="21" spans="1:5" x14ac:dyDescent="0.2">
      <c r="A21" s="7">
        <v>4131</v>
      </c>
      <c r="B21" s="25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24" t="s">
        <v>22</v>
      </c>
      <c r="C22" s="9">
        <f>SUM(C23:C27)</f>
        <v>1893639.08</v>
      </c>
      <c r="D22" s="9">
        <f>SUM(D23:D27)</f>
        <v>2475406.04</v>
      </c>
      <c r="E22" s="11"/>
    </row>
    <row r="23" spans="1:5" x14ac:dyDescent="0.2">
      <c r="A23" s="7">
        <v>4141</v>
      </c>
      <c r="B23" s="25" t="s">
        <v>23</v>
      </c>
      <c r="C23" s="9">
        <v>166577.19</v>
      </c>
      <c r="D23" s="9">
        <v>240149.41</v>
      </c>
      <c r="E23" s="11"/>
    </row>
    <row r="24" spans="1:5" x14ac:dyDescent="0.2">
      <c r="A24" s="7">
        <v>4142</v>
      </c>
      <c r="B24" s="25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5" t="s">
        <v>25</v>
      </c>
      <c r="C25" s="9">
        <v>1541683.1</v>
      </c>
      <c r="D25" s="9">
        <v>2227456.2999999998</v>
      </c>
      <c r="E25" s="11"/>
    </row>
    <row r="26" spans="1:5" x14ac:dyDescent="0.2">
      <c r="A26" s="7">
        <v>4144</v>
      </c>
      <c r="B26" s="25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25" t="s">
        <v>27</v>
      </c>
      <c r="C27" s="9">
        <v>185378.79</v>
      </c>
      <c r="D27" s="9">
        <v>7800.33</v>
      </c>
      <c r="E27" s="11"/>
    </row>
    <row r="28" spans="1:5" x14ac:dyDescent="0.2">
      <c r="A28" s="7">
        <v>4150</v>
      </c>
      <c r="B28" s="24" t="s">
        <v>28</v>
      </c>
      <c r="C28" s="9">
        <f>SUM(C29:C32)</f>
        <v>765593.84</v>
      </c>
      <c r="D28" s="9">
        <f>SUM(D29:D32)</f>
        <v>154958.39999999999</v>
      </c>
      <c r="E28" s="11"/>
    </row>
    <row r="29" spans="1:5" ht="11.25" customHeight="1" x14ac:dyDescent="0.2">
      <c r="A29" s="7">
        <v>4151</v>
      </c>
      <c r="B29" s="25" t="s">
        <v>29</v>
      </c>
      <c r="C29" s="9">
        <v>765593.84</v>
      </c>
      <c r="D29" s="9">
        <v>154958.39999999999</v>
      </c>
      <c r="E29" s="11"/>
    </row>
    <row r="30" spans="1:5" x14ac:dyDescent="0.2">
      <c r="A30" s="7">
        <v>4152</v>
      </c>
      <c r="B30" s="25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5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5" t="s">
        <v>32</v>
      </c>
      <c r="C32" s="9">
        <v>0</v>
      </c>
      <c r="D32" s="9">
        <v>0</v>
      </c>
      <c r="E32" s="11"/>
    </row>
    <row r="33" spans="1:5" x14ac:dyDescent="0.2">
      <c r="A33" s="7">
        <v>4160</v>
      </c>
      <c r="B33" s="24" t="s">
        <v>33</v>
      </c>
      <c r="C33" s="9">
        <f>SUM(C34:C42)</f>
        <v>163508.65</v>
      </c>
      <c r="D33" s="9">
        <f>SUM(D34:D42)</f>
        <v>148031.74</v>
      </c>
      <c r="E33" s="11"/>
    </row>
    <row r="34" spans="1:5" x14ac:dyDescent="0.2">
      <c r="A34" s="7">
        <v>4161</v>
      </c>
      <c r="B34" s="25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25" t="s">
        <v>35</v>
      </c>
      <c r="C35" s="9">
        <v>108478.37</v>
      </c>
      <c r="D35" s="9">
        <v>125043.74</v>
      </c>
      <c r="E35" s="11"/>
    </row>
    <row r="36" spans="1:5" x14ac:dyDescent="0.2">
      <c r="A36" s="7">
        <v>4163</v>
      </c>
      <c r="B36" s="25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5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25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5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5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5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5" t="s">
        <v>42</v>
      </c>
      <c r="C42" s="9">
        <v>55030.28</v>
      </c>
      <c r="D42" s="9">
        <v>22988</v>
      </c>
      <c r="E42" s="11"/>
    </row>
    <row r="43" spans="1:5" x14ac:dyDescent="0.2">
      <c r="A43" s="7">
        <v>4170</v>
      </c>
      <c r="B43" s="24" t="s">
        <v>43</v>
      </c>
      <c r="C43" s="9">
        <f>SUM(C44:C47)</f>
        <v>0</v>
      </c>
      <c r="D43" s="9">
        <f>SUM(D44:D47)</f>
        <v>0</v>
      </c>
      <c r="E43" s="11"/>
    </row>
    <row r="44" spans="1:5" x14ac:dyDescent="0.2">
      <c r="A44" s="7">
        <v>4171</v>
      </c>
      <c r="B44" s="25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5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5" t="s">
        <v>46</v>
      </c>
      <c r="C46" s="9">
        <v>0</v>
      </c>
      <c r="D46" s="9">
        <v>0</v>
      </c>
      <c r="E46" s="11"/>
    </row>
    <row r="47" spans="1:5" x14ac:dyDescent="0.2">
      <c r="A47" s="7">
        <v>4174</v>
      </c>
      <c r="B47" s="25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24" t="s">
        <v>48</v>
      </c>
      <c r="C48" s="9">
        <f>SUM(C49:C50)</f>
        <v>0</v>
      </c>
      <c r="D48" s="9">
        <f>SUM(D49:D50)</f>
        <v>0</v>
      </c>
      <c r="E48" s="11"/>
    </row>
    <row r="49" spans="1:5" ht="22.5" x14ac:dyDescent="0.2">
      <c r="A49" s="7">
        <v>4191</v>
      </c>
      <c r="B49" s="25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25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f>SUM(C52+C56)</f>
        <v>59936083.670000002</v>
      </c>
      <c r="D51" s="4">
        <f>SUM(D52+D56)</f>
        <v>78683348.629999995</v>
      </c>
      <c r="E51" s="10" t="s">
        <v>208</v>
      </c>
    </row>
    <row r="52" spans="1:5" x14ac:dyDescent="0.2">
      <c r="A52" s="7">
        <v>4210</v>
      </c>
      <c r="B52" s="24" t="s">
        <v>52</v>
      </c>
      <c r="C52" s="9">
        <f>SUM(C53:C55)</f>
        <v>59936083.670000002</v>
      </c>
      <c r="D52" s="9">
        <f>SUM(D53:D55)</f>
        <v>78683348.629999995</v>
      </c>
      <c r="E52" s="11"/>
    </row>
    <row r="53" spans="1:5" x14ac:dyDescent="0.2">
      <c r="A53" s="7">
        <v>4211</v>
      </c>
      <c r="B53" s="25" t="s">
        <v>53</v>
      </c>
      <c r="C53" s="9">
        <v>36190189.149999999</v>
      </c>
      <c r="D53" s="9">
        <v>46405815.700000003</v>
      </c>
      <c r="E53" s="11"/>
    </row>
    <row r="54" spans="1:5" x14ac:dyDescent="0.2">
      <c r="A54" s="7">
        <v>4212</v>
      </c>
      <c r="B54" s="25" t="s">
        <v>54</v>
      </c>
      <c r="C54" s="9">
        <v>10669068</v>
      </c>
      <c r="D54" s="9">
        <v>12574419</v>
      </c>
      <c r="E54" s="11"/>
    </row>
    <row r="55" spans="1:5" x14ac:dyDescent="0.2">
      <c r="A55" s="7">
        <v>4213</v>
      </c>
      <c r="B55" s="25" t="s">
        <v>55</v>
      </c>
      <c r="C55" s="9">
        <v>13076826.52</v>
      </c>
      <c r="D55" s="9">
        <v>19703113.93</v>
      </c>
      <c r="E55" s="11"/>
    </row>
    <row r="56" spans="1:5" x14ac:dyDescent="0.2">
      <c r="A56" s="7">
        <v>4220</v>
      </c>
      <c r="B56" s="24" t="s">
        <v>56</v>
      </c>
      <c r="C56" s="9">
        <f>SUM(C57:C62)</f>
        <v>0</v>
      </c>
      <c r="D56" s="9">
        <f>SUM(D57:D62)</f>
        <v>0</v>
      </c>
      <c r="E56" s="11"/>
    </row>
    <row r="57" spans="1:5" x14ac:dyDescent="0.2">
      <c r="A57" s="7">
        <v>4221</v>
      </c>
      <c r="B57" s="25" t="s">
        <v>177</v>
      </c>
      <c r="C57" s="9">
        <v>0</v>
      </c>
      <c r="D57" s="9">
        <v>0</v>
      </c>
      <c r="E57" s="11"/>
    </row>
    <row r="58" spans="1:5" x14ac:dyDescent="0.2">
      <c r="A58" s="7">
        <v>4222</v>
      </c>
      <c r="B58" s="25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5" t="s">
        <v>59</v>
      </c>
      <c r="C59" s="9">
        <v>0</v>
      </c>
      <c r="D59" s="9">
        <v>0</v>
      </c>
      <c r="E59" s="11"/>
    </row>
    <row r="60" spans="1:5" x14ac:dyDescent="0.2">
      <c r="A60" s="7">
        <v>4224</v>
      </c>
      <c r="B60" s="25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25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5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SUM(C64+C67+C73+C75+C77)</f>
        <v>0</v>
      </c>
      <c r="D63" s="4">
        <f>SUM(D64+D67+D73+D75+D77)</f>
        <v>0</v>
      </c>
      <c r="E63" s="11" t="s">
        <v>209</v>
      </c>
    </row>
    <row r="64" spans="1:5" x14ac:dyDescent="0.2">
      <c r="A64" s="7">
        <v>4310</v>
      </c>
      <c r="B64" s="24" t="s">
        <v>63</v>
      </c>
      <c r="C64" s="9">
        <f>SUM(C65:C66)</f>
        <v>0</v>
      </c>
      <c r="D64" s="9">
        <f>SUM(D65:D66)</f>
        <v>0</v>
      </c>
      <c r="E64" s="11"/>
    </row>
    <row r="65" spans="1:5" x14ac:dyDescent="0.2">
      <c r="A65" s="7">
        <v>4311</v>
      </c>
      <c r="B65" s="25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25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4" t="s">
        <v>66</v>
      </c>
      <c r="C67" s="9">
        <f>SUM(C68:C72)</f>
        <v>0</v>
      </c>
      <c r="D67" s="9">
        <f>SUM(D68:D72)</f>
        <v>0</v>
      </c>
      <c r="E67" s="11"/>
    </row>
    <row r="68" spans="1:5" x14ac:dyDescent="0.2">
      <c r="A68" s="7">
        <v>4321</v>
      </c>
      <c r="B68" s="25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5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5" t="s">
        <v>69</v>
      </c>
      <c r="C70" s="9">
        <v>0</v>
      </c>
      <c r="D70" s="9">
        <v>0</v>
      </c>
      <c r="E70" s="11"/>
    </row>
    <row r="71" spans="1:5" ht="22.5" x14ac:dyDescent="0.2">
      <c r="A71" s="7">
        <v>4324</v>
      </c>
      <c r="B71" s="25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5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24" t="s">
        <v>72</v>
      </c>
      <c r="C73" s="9">
        <f>SUM(C74)</f>
        <v>0</v>
      </c>
      <c r="D73" s="9">
        <f>SUM(D74)</f>
        <v>0</v>
      </c>
      <c r="E73" s="11"/>
    </row>
    <row r="74" spans="1:5" x14ac:dyDescent="0.2">
      <c r="A74" s="7">
        <v>4331</v>
      </c>
      <c r="B74" s="25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4" t="s">
        <v>73</v>
      </c>
      <c r="C75" s="9">
        <f>SUM(C76)</f>
        <v>0</v>
      </c>
      <c r="D75" s="9">
        <f>SUM(D76)</f>
        <v>0</v>
      </c>
      <c r="E75" s="11"/>
    </row>
    <row r="76" spans="1:5" x14ac:dyDescent="0.2">
      <c r="A76" s="7">
        <v>4341</v>
      </c>
      <c r="B76" s="25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4" t="s">
        <v>74</v>
      </c>
      <c r="C77" s="9">
        <f>SUM(C78:C84)</f>
        <v>0</v>
      </c>
      <c r="D77" s="9">
        <f>SUM(D78:D84)</f>
        <v>0</v>
      </c>
      <c r="E77" s="10"/>
    </row>
    <row r="78" spans="1:5" x14ac:dyDescent="0.2">
      <c r="A78" s="7">
        <v>4391</v>
      </c>
      <c r="B78" s="25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5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5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5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5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5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5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f>SUM(C86+C114+C147+C157+C172+C204)</f>
        <v>45984059.520000003</v>
      </c>
      <c r="D85" s="4">
        <f>SUM(D86+D114+D147+D157+D172+D204)</f>
        <v>54363379.659999996</v>
      </c>
      <c r="E85" s="10" t="s">
        <v>210</v>
      </c>
    </row>
    <row r="86" spans="1:5" x14ac:dyDescent="0.2">
      <c r="A86" s="2">
        <v>5100</v>
      </c>
      <c r="B86" s="3" t="s">
        <v>82</v>
      </c>
      <c r="C86" s="4">
        <f>SUM(C87+C94+C104)</f>
        <v>32321374.940000001</v>
      </c>
      <c r="D86" s="4">
        <f>SUM(D87+D94+D104)</f>
        <v>39252301.189999998</v>
      </c>
      <c r="E86" s="11"/>
    </row>
    <row r="87" spans="1:5" x14ac:dyDescent="0.2">
      <c r="A87" s="7">
        <v>5110</v>
      </c>
      <c r="B87" s="24" t="s">
        <v>83</v>
      </c>
      <c r="C87" s="9">
        <f>SUM(C88:C93)</f>
        <v>19304452.350000001</v>
      </c>
      <c r="D87" s="9">
        <f>SUM(D88:D93)</f>
        <v>24152196.940000001</v>
      </c>
      <c r="E87" s="11"/>
    </row>
    <row r="88" spans="1:5" x14ac:dyDescent="0.2">
      <c r="A88" s="7">
        <v>5111</v>
      </c>
      <c r="B88" s="25" t="s">
        <v>84</v>
      </c>
      <c r="C88" s="9">
        <v>14609194.640000001</v>
      </c>
      <c r="D88" s="9">
        <v>17326278.670000002</v>
      </c>
      <c r="E88" s="11"/>
    </row>
    <row r="89" spans="1:5" x14ac:dyDescent="0.2">
      <c r="A89" s="7">
        <v>5112</v>
      </c>
      <c r="B89" s="25" t="s">
        <v>85</v>
      </c>
      <c r="C89" s="9">
        <v>1734010.33</v>
      </c>
      <c r="D89" s="9">
        <v>1633198.56</v>
      </c>
      <c r="E89" s="11"/>
    </row>
    <row r="90" spans="1:5" x14ac:dyDescent="0.2">
      <c r="A90" s="7">
        <v>5113</v>
      </c>
      <c r="B90" s="25" t="s">
        <v>86</v>
      </c>
      <c r="C90" s="9">
        <v>548039.31999999995</v>
      </c>
      <c r="D90" s="9">
        <v>3247293.71</v>
      </c>
      <c r="E90" s="11"/>
    </row>
    <row r="91" spans="1:5" x14ac:dyDescent="0.2">
      <c r="A91" s="7">
        <v>5114</v>
      </c>
      <c r="B91" s="25" t="s">
        <v>87</v>
      </c>
      <c r="C91" s="9">
        <v>2250.3000000000002</v>
      </c>
      <c r="D91" s="9">
        <v>6300.84</v>
      </c>
      <c r="E91" s="11"/>
    </row>
    <row r="92" spans="1:5" x14ac:dyDescent="0.2">
      <c r="A92" s="7">
        <v>5115</v>
      </c>
      <c r="B92" s="25" t="s">
        <v>88</v>
      </c>
      <c r="C92" s="9">
        <v>2410957.7599999998</v>
      </c>
      <c r="D92" s="9">
        <v>1939125.16</v>
      </c>
      <c r="E92" s="11"/>
    </row>
    <row r="93" spans="1:5" x14ac:dyDescent="0.2">
      <c r="A93" s="7">
        <v>5116</v>
      </c>
      <c r="B93" s="25" t="s">
        <v>89</v>
      </c>
      <c r="C93" s="9">
        <v>0</v>
      </c>
      <c r="D93" s="9">
        <v>0</v>
      </c>
      <c r="E93" s="11"/>
    </row>
    <row r="94" spans="1:5" x14ac:dyDescent="0.2">
      <c r="A94" s="7">
        <v>5120</v>
      </c>
      <c r="B94" s="24" t="s">
        <v>90</v>
      </c>
      <c r="C94" s="9">
        <f>SUM(C95:C103)</f>
        <v>3737777.2</v>
      </c>
      <c r="D94" s="9">
        <f>SUM(D95:D103)</f>
        <v>5157054.66</v>
      </c>
      <c r="E94" s="11"/>
    </row>
    <row r="95" spans="1:5" x14ac:dyDescent="0.2">
      <c r="A95" s="7">
        <v>5121</v>
      </c>
      <c r="B95" s="25" t="s">
        <v>91</v>
      </c>
      <c r="C95" s="9">
        <v>550356.17000000004</v>
      </c>
      <c r="D95" s="9">
        <v>457456.58</v>
      </c>
      <c r="E95" s="11"/>
    </row>
    <row r="96" spans="1:5" x14ac:dyDescent="0.2">
      <c r="A96" s="7">
        <v>5122</v>
      </c>
      <c r="B96" s="25" t="s">
        <v>92</v>
      </c>
      <c r="C96" s="9">
        <v>359770.6</v>
      </c>
      <c r="D96" s="9">
        <v>512324.01</v>
      </c>
      <c r="E96" s="11"/>
    </row>
    <row r="97" spans="1:5" x14ac:dyDescent="0.2">
      <c r="A97" s="7">
        <v>5123</v>
      </c>
      <c r="B97" s="25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25" t="s">
        <v>94</v>
      </c>
      <c r="C98" s="9">
        <v>483604.07</v>
      </c>
      <c r="D98" s="9">
        <v>807133.03</v>
      </c>
      <c r="E98" s="11"/>
    </row>
    <row r="99" spans="1:5" x14ac:dyDescent="0.2">
      <c r="A99" s="7">
        <v>5125</v>
      </c>
      <c r="B99" s="25" t="s">
        <v>95</v>
      </c>
      <c r="C99" s="9">
        <v>41078.550000000003</v>
      </c>
      <c r="D99" s="9">
        <v>10066.299999999999</v>
      </c>
      <c r="E99" s="11"/>
    </row>
    <row r="100" spans="1:5" x14ac:dyDescent="0.2">
      <c r="A100" s="7">
        <v>5126</v>
      </c>
      <c r="B100" s="25" t="s">
        <v>96</v>
      </c>
      <c r="C100" s="9">
        <v>2204364.48</v>
      </c>
      <c r="D100" s="9">
        <v>3057895.94</v>
      </c>
      <c r="E100" s="11"/>
    </row>
    <row r="101" spans="1:5" x14ac:dyDescent="0.2">
      <c r="A101" s="7">
        <v>5127</v>
      </c>
      <c r="B101" s="25" t="s">
        <v>97</v>
      </c>
      <c r="C101" s="9">
        <v>71197.61</v>
      </c>
      <c r="D101" s="9">
        <v>246934.03</v>
      </c>
      <c r="E101" s="11"/>
    </row>
    <row r="102" spans="1:5" x14ac:dyDescent="0.2">
      <c r="A102" s="7">
        <v>5128</v>
      </c>
      <c r="B102" s="25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25" t="s">
        <v>99</v>
      </c>
      <c r="C103" s="9">
        <v>27405.72</v>
      </c>
      <c r="D103" s="9">
        <v>65244.77</v>
      </c>
      <c r="E103" s="11"/>
    </row>
    <row r="104" spans="1:5" x14ac:dyDescent="0.2">
      <c r="A104" s="7">
        <v>5130</v>
      </c>
      <c r="B104" s="24" t="s">
        <v>100</v>
      </c>
      <c r="C104" s="9">
        <f>SUM(C105:C113)</f>
        <v>9279145.3900000006</v>
      </c>
      <c r="D104" s="9">
        <f>SUM(D105:D113)</f>
        <v>9943049.5899999999</v>
      </c>
      <c r="E104" s="11"/>
    </row>
    <row r="105" spans="1:5" x14ac:dyDescent="0.2">
      <c r="A105" s="7">
        <v>5131</v>
      </c>
      <c r="B105" s="25" t="s">
        <v>101</v>
      </c>
      <c r="C105" s="9">
        <v>3483507.85</v>
      </c>
      <c r="D105" s="9">
        <v>4018595.86</v>
      </c>
      <c r="E105" s="11"/>
    </row>
    <row r="106" spans="1:5" x14ac:dyDescent="0.2">
      <c r="A106" s="7">
        <v>5132</v>
      </c>
      <c r="B106" s="25" t="s">
        <v>102</v>
      </c>
      <c r="C106" s="9">
        <v>1034084.31</v>
      </c>
      <c r="D106" s="9">
        <v>99866</v>
      </c>
      <c r="E106" s="11"/>
    </row>
    <row r="107" spans="1:5" x14ac:dyDescent="0.2">
      <c r="A107" s="7">
        <v>5133</v>
      </c>
      <c r="B107" s="25" t="s">
        <v>103</v>
      </c>
      <c r="C107" s="9">
        <v>596924.17000000004</v>
      </c>
      <c r="D107" s="9">
        <v>675732.26</v>
      </c>
      <c r="E107" s="11"/>
    </row>
    <row r="108" spans="1:5" x14ac:dyDescent="0.2">
      <c r="A108" s="7">
        <v>5134</v>
      </c>
      <c r="B108" s="25" t="s">
        <v>104</v>
      </c>
      <c r="C108" s="9">
        <v>408005.98</v>
      </c>
      <c r="D108" s="9">
        <v>479301.38</v>
      </c>
      <c r="E108" s="11"/>
    </row>
    <row r="109" spans="1:5" x14ac:dyDescent="0.2">
      <c r="A109" s="7">
        <v>5135</v>
      </c>
      <c r="B109" s="25" t="s">
        <v>105</v>
      </c>
      <c r="C109" s="9">
        <v>2138981.66</v>
      </c>
      <c r="D109" s="9">
        <v>2690629.98</v>
      </c>
      <c r="E109" s="11"/>
    </row>
    <row r="110" spans="1:5" x14ac:dyDescent="0.2">
      <c r="A110" s="7">
        <v>5136</v>
      </c>
      <c r="B110" s="25" t="s">
        <v>106</v>
      </c>
      <c r="C110" s="9">
        <v>309887.46000000002</v>
      </c>
      <c r="D110" s="9">
        <v>309575.77</v>
      </c>
      <c r="E110" s="11"/>
    </row>
    <row r="111" spans="1:5" x14ac:dyDescent="0.2">
      <c r="A111" s="7">
        <v>5137</v>
      </c>
      <c r="B111" s="25" t="s">
        <v>107</v>
      </c>
      <c r="C111" s="9">
        <v>279390.87</v>
      </c>
      <c r="D111" s="9">
        <v>442476.98</v>
      </c>
      <c r="E111" s="11"/>
    </row>
    <row r="112" spans="1:5" x14ac:dyDescent="0.2">
      <c r="A112" s="7">
        <v>5138</v>
      </c>
      <c r="B112" s="25" t="s">
        <v>108</v>
      </c>
      <c r="C112" s="9">
        <v>379641.09</v>
      </c>
      <c r="D112" s="9">
        <v>543834.36</v>
      </c>
      <c r="E112" s="11"/>
    </row>
    <row r="113" spans="1:5" x14ac:dyDescent="0.2">
      <c r="A113" s="7">
        <v>5139</v>
      </c>
      <c r="B113" s="25" t="s">
        <v>109</v>
      </c>
      <c r="C113" s="9">
        <v>648722</v>
      </c>
      <c r="D113" s="9">
        <v>683037</v>
      </c>
      <c r="E113" s="11"/>
    </row>
    <row r="114" spans="1:5" x14ac:dyDescent="0.2">
      <c r="A114" s="2">
        <v>5200</v>
      </c>
      <c r="B114" s="3" t="s">
        <v>110</v>
      </c>
      <c r="C114" s="4">
        <f>SUM(C115+C118+C121+C124+C129+C133+C136+C138+C144)</f>
        <v>11660150.58</v>
      </c>
      <c r="D114" s="4">
        <f>SUM(D115+D118+D121+D124+D129+D133+D136+D138+D144)</f>
        <v>12245007.290000001</v>
      </c>
      <c r="E114" s="11"/>
    </row>
    <row r="115" spans="1:5" x14ac:dyDescent="0.2">
      <c r="A115" s="7">
        <v>5210</v>
      </c>
      <c r="B115" s="24" t="s">
        <v>57</v>
      </c>
      <c r="C115" s="9">
        <f>SUM(C116:C117)</f>
        <v>63000</v>
      </c>
      <c r="D115" s="9">
        <f>SUM(D116:D117)</f>
        <v>84000</v>
      </c>
      <c r="E115" s="11"/>
    </row>
    <row r="116" spans="1:5" x14ac:dyDescent="0.2">
      <c r="A116" s="7">
        <v>5211</v>
      </c>
      <c r="B116" s="25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5" t="s">
        <v>112</v>
      </c>
      <c r="C117" s="9">
        <v>63000</v>
      </c>
      <c r="D117" s="9">
        <v>84000</v>
      </c>
      <c r="E117" s="11"/>
    </row>
    <row r="118" spans="1:5" x14ac:dyDescent="0.2">
      <c r="A118" s="7">
        <v>5220</v>
      </c>
      <c r="B118" s="24" t="s">
        <v>58</v>
      </c>
      <c r="C118" s="9">
        <f>SUM(C119:C120)</f>
        <v>3805000</v>
      </c>
      <c r="D118" s="9">
        <f>SUM(D119:D120)</f>
        <v>3600000</v>
      </c>
      <c r="E118" s="11"/>
    </row>
    <row r="119" spans="1:5" x14ac:dyDescent="0.2">
      <c r="A119" s="7">
        <v>5221</v>
      </c>
      <c r="B119" s="25" t="s">
        <v>113</v>
      </c>
      <c r="C119" s="9">
        <v>3805000</v>
      </c>
      <c r="D119" s="9">
        <v>3600000</v>
      </c>
      <c r="E119" s="11"/>
    </row>
    <row r="120" spans="1:5" x14ac:dyDescent="0.2">
      <c r="A120" s="7">
        <v>5222</v>
      </c>
      <c r="B120" s="25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4" t="s">
        <v>59</v>
      </c>
      <c r="C121" s="9">
        <f>SUM(C122:C123)</f>
        <v>0</v>
      </c>
      <c r="D121" s="9">
        <f>SUM(D122:D123)</f>
        <v>0</v>
      </c>
      <c r="E121" s="11"/>
    </row>
    <row r="122" spans="1:5" x14ac:dyDescent="0.2">
      <c r="A122" s="7">
        <v>5231</v>
      </c>
      <c r="B122" s="25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25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4" t="s">
        <v>60</v>
      </c>
      <c r="C124" s="9">
        <f>SUM(C125:C128)</f>
        <v>7792150.5800000001</v>
      </c>
      <c r="D124" s="9">
        <f>SUM(D125:D128)</f>
        <v>8561007.290000001</v>
      </c>
      <c r="E124" s="11"/>
    </row>
    <row r="125" spans="1:5" x14ac:dyDescent="0.2">
      <c r="A125" s="7">
        <v>5241</v>
      </c>
      <c r="B125" s="25" t="s">
        <v>116</v>
      </c>
      <c r="C125" s="9">
        <v>7648403.1900000004</v>
      </c>
      <c r="D125" s="9">
        <v>7983256.6399999997</v>
      </c>
      <c r="E125" s="11"/>
    </row>
    <row r="126" spans="1:5" x14ac:dyDescent="0.2">
      <c r="A126" s="7">
        <v>5242</v>
      </c>
      <c r="B126" s="25" t="s">
        <v>117</v>
      </c>
      <c r="C126" s="9">
        <v>0</v>
      </c>
      <c r="D126" s="9">
        <v>470000</v>
      </c>
      <c r="E126" s="11"/>
    </row>
    <row r="127" spans="1:5" x14ac:dyDescent="0.2">
      <c r="A127" s="7">
        <v>5243</v>
      </c>
      <c r="B127" s="25" t="s">
        <v>118</v>
      </c>
      <c r="C127" s="9">
        <v>143747.39000000001</v>
      </c>
      <c r="D127" s="9">
        <v>107750.65</v>
      </c>
      <c r="E127" s="11"/>
    </row>
    <row r="128" spans="1:5" x14ac:dyDescent="0.2">
      <c r="A128" s="7">
        <v>5244</v>
      </c>
      <c r="B128" s="25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24" t="s">
        <v>61</v>
      </c>
      <c r="C129" s="9">
        <f>SUM(C130:C132)</f>
        <v>0</v>
      </c>
      <c r="D129" s="9">
        <f>SUM(D130:D132)</f>
        <v>0</v>
      </c>
      <c r="E129" s="11"/>
    </row>
    <row r="130" spans="1:5" x14ac:dyDescent="0.2">
      <c r="A130" s="7">
        <v>5251</v>
      </c>
      <c r="B130" s="25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25" t="s">
        <v>121</v>
      </c>
      <c r="C131" s="9">
        <v>0</v>
      </c>
      <c r="D131" s="9">
        <v>0</v>
      </c>
      <c r="E131" s="11"/>
    </row>
    <row r="132" spans="1:5" x14ac:dyDescent="0.2">
      <c r="A132" s="7">
        <v>5259</v>
      </c>
      <c r="B132" s="25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24" t="s">
        <v>123</v>
      </c>
      <c r="C133" s="9">
        <f>SUM(C134:C135)</f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5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5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4" t="s">
        <v>126</v>
      </c>
      <c r="C136" s="9">
        <f>SUM(C137)</f>
        <v>0</v>
      </c>
      <c r="D136" s="9">
        <f>SUM(D137)</f>
        <v>0</v>
      </c>
      <c r="E136" s="11"/>
    </row>
    <row r="137" spans="1:5" x14ac:dyDescent="0.2">
      <c r="A137" s="7">
        <v>5271</v>
      </c>
      <c r="B137" s="25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4" t="s">
        <v>127</v>
      </c>
      <c r="C138" s="9">
        <f>SUM(C139:C143)</f>
        <v>0</v>
      </c>
      <c r="D138" s="9">
        <f>SUM(D139:D143)</f>
        <v>0</v>
      </c>
      <c r="E138" s="11"/>
    </row>
    <row r="139" spans="1:5" x14ac:dyDescent="0.2">
      <c r="A139" s="7">
        <v>5281</v>
      </c>
      <c r="B139" s="25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25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5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5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25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4" t="s">
        <v>129</v>
      </c>
      <c r="C144" s="9">
        <f>SUM(C145:C146)</f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5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5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f>SUM(C148+C151+C154)</f>
        <v>1950000</v>
      </c>
      <c r="D147" s="4">
        <f>SUM(D148+D151+D154)</f>
        <v>200431.01</v>
      </c>
      <c r="E147" s="11"/>
    </row>
    <row r="148" spans="1:5" x14ac:dyDescent="0.2">
      <c r="A148" s="7">
        <v>5310</v>
      </c>
      <c r="B148" s="24" t="s">
        <v>53</v>
      </c>
      <c r="C148" s="9">
        <f>SUM(C149:C150)</f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5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5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4" t="s">
        <v>54</v>
      </c>
      <c r="C151" s="9">
        <f>SUM(C152:C153)</f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5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5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4" t="s">
        <v>55</v>
      </c>
      <c r="C154" s="9">
        <f>SUM(C155:C156)</f>
        <v>1950000</v>
      </c>
      <c r="D154" s="9">
        <f>SUM(D155:D156)</f>
        <v>200431.01</v>
      </c>
      <c r="E154" s="11"/>
    </row>
    <row r="155" spans="1:5" x14ac:dyDescent="0.2">
      <c r="A155" s="7">
        <v>5331</v>
      </c>
      <c r="B155" s="25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5" t="s">
        <v>138</v>
      </c>
      <c r="C156" s="9">
        <v>1950000</v>
      </c>
      <c r="D156" s="9">
        <v>200431.01</v>
      </c>
      <c r="E156" s="11"/>
    </row>
    <row r="157" spans="1:5" x14ac:dyDescent="0.2">
      <c r="A157" s="2">
        <v>5400</v>
      </c>
      <c r="B157" s="3" t="s">
        <v>139</v>
      </c>
      <c r="C157" s="4">
        <f>SUM(C158+C161+C164+C167+C169)</f>
        <v>0</v>
      </c>
      <c r="D157" s="4">
        <f>SUM(D158+D161+D164+D167+D169)</f>
        <v>0</v>
      </c>
      <c r="E157" s="11"/>
    </row>
    <row r="158" spans="1:5" x14ac:dyDescent="0.2">
      <c r="A158" s="7">
        <v>5410</v>
      </c>
      <c r="B158" s="24" t="s">
        <v>140</v>
      </c>
      <c r="C158" s="9">
        <f>SUM(C159:C160)</f>
        <v>0</v>
      </c>
      <c r="D158" s="9">
        <f>SUM(D159:D160)</f>
        <v>0</v>
      </c>
      <c r="E158" s="11"/>
    </row>
    <row r="159" spans="1:5" x14ac:dyDescent="0.2">
      <c r="A159" s="7">
        <v>5411</v>
      </c>
      <c r="B159" s="25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25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4" t="s">
        <v>143</v>
      </c>
      <c r="C161" s="9">
        <f>SUM(C162:C163)</f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5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5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4" t="s">
        <v>146</v>
      </c>
      <c r="C164" s="9">
        <f>SUM(C165:C166)</f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5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5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4" t="s">
        <v>149</v>
      </c>
      <c r="C167" s="9">
        <f>SUM(C168)</f>
        <v>0</v>
      </c>
      <c r="D167" s="9">
        <f>SUM(D168)</f>
        <v>0</v>
      </c>
      <c r="E167" s="11"/>
    </row>
    <row r="168" spans="1:5" x14ac:dyDescent="0.2">
      <c r="A168" s="7">
        <v>5441</v>
      </c>
      <c r="B168" s="25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4" t="s">
        <v>150</v>
      </c>
      <c r="C169" s="9">
        <f>SUM(C170:C171)</f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5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5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SUM(C173+C182+C185+C191+C193+C195)</f>
        <v>52534</v>
      </c>
      <c r="D172" s="4">
        <f>SUM(D173+D182+D185+D191+D193+D195)</f>
        <v>2665640.17</v>
      </c>
      <c r="E172" s="11"/>
    </row>
    <row r="173" spans="1:5" x14ac:dyDescent="0.2">
      <c r="A173" s="7">
        <v>5510</v>
      </c>
      <c r="B173" s="24" t="s">
        <v>153</v>
      </c>
      <c r="C173" s="9">
        <f>SUM(C174:C181)</f>
        <v>52534</v>
      </c>
      <c r="D173" s="9">
        <f>SUM(D174:D181)</f>
        <v>2665640.17</v>
      </c>
      <c r="E173" s="11"/>
    </row>
    <row r="174" spans="1:5" x14ac:dyDescent="0.2">
      <c r="A174" s="7">
        <v>5511</v>
      </c>
      <c r="B174" s="25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5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5" t="s">
        <v>154</v>
      </c>
      <c r="C176" s="9">
        <v>0</v>
      </c>
      <c r="D176" s="9">
        <v>0</v>
      </c>
      <c r="E176" s="11"/>
    </row>
    <row r="177" spans="1:5" x14ac:dyDescent="0.2">
      <c r="A177" s="7">
        <v>5514</v>
      </c>
      <c r="B177" s="25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5" t="s">
        <v>156</v>
      </c>
      <c r="C178" s="9">
        <v>51534</v>
      </c>
      <c r="D178" s="9">
        <v>2567019.85</v>
      </c>
      <c r="E178" s="11"/>
    </row>
    <row r="179" spans="1:5" x14ac:dyDescent="0.2">
      <c r="A179" s="7">
        <v>5516</v>
      </c>
      <c r="B179" s="25" t="s">
        <v>157</v>
      </c>
      <c r="C179" s="9">
        <v>1000</v>
      </c>
      <c r="D179" s="9">
        <v>0</v>
      </c>
      <c r="E179" s="11"/>
    </row>
    <row r="180" spans="1:5" x14ac:dyDescent="0.2">
      <c r="A180" s="7">
        <v>5517</v>
      </c>
      <c r="B180" s="25" t="s">
        <v>158</v>
      </c>
      <c r="C180" s="9">
        <v>0</v>
      </c>
      <c r="D180" s="9">
        <v>98620.32</v>
      </c>
      <c r="E180" s="11"/>
    </row>
    <row r="181" spans="1:5" x14ac:dyDescent="0.2">
      <c r="A181" s="7">
        <v>5518</v>
      </c>
      <c r="B181" s="25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24" t="s">
        <v>159</v>
      </c>
      <c r="C182" s="9">
        <f>SUM(C183:C184)</f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5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5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4" t="s">
        <v>160</v>
      </c>
      <c r="C185" s="9">
        <f>SUM(C186:C190)</f>
        <v>0</v>
      </c>
      <c r="D185" s="9">
        <f>SUM(D186:D190)</f>
        <v>0</v>
      </c>
      <c r="E185" s="11"/>
    </row>
    <row r="186" spans="1:5" x14ac:dyDescent="0.2">
      <c r="A186" s="7">
        <v>5531</v>
      </c>
      <c r="B186" s="25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5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5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5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5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24" t="s">
        <v>166</v>
      </c>
      <c r="C191" s="9">
        <f>SUM(C192)</f>
        <v>0</v>
      </c>
      <c r="D191" s="9">
        <f>SUM(D192)</f>
        <v>0</v>
      </c>
      <c r="E191" s="11"/>
    </row>
    <row r="192" spans="1:5" x14ac:dyDescent="0.2">
      <c r="A192" s="7">
        <v>5541</v>
      </c>
      <c r="B192" s="25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6" t="s">
        <v>167</v>
      </c>
      <c r="C193" s="9">
        <f>SUM(C194)</f>
        <v>0</v>
      </c>
      <c r="D193" s="9">
        <f>SUM(D194)</f>
        <v>0</v>
      </c>
      <c r="E193" s="11"/>
    </row>
    <row r="194" spans="1:5" x14ac:dyDescent="0.2">
      <c r="A194" s="7">
        <v>5551</v>
      </c>
      <c r="B194" s="27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6" t="s">
        <v>168</v>
      </c>
      <c r="C195" s="9">
        <f>SUM(C196:C203)</f>
        <v>0</v>
      </c>
      <c r="D195" s="9">
        <f>SUM(D196:D203)</f>
        <v>0</v>
      </c>
      <c r="E195" s="11"/>
    </row>
    <row r="196" spans="1:5" x14ac:dyDescent="0.2">
      <c r="A196" s="7">
        <v>5591</v>
      </c>
      <c r="B196" s="27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27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7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7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7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7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7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7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4">
        <f>C205</f>
        <v>0</v>
      </c>
      <c r="D204" s="4">
        <f>D205</f>
        <v>0</v>
      </c>
      <c r="E204" s="11"/>
    </row>
    <row r="205" spans="1:5" x14ac:dyDescent="0.2">
      <c r="A205" s="7">
        <v>5610</v>
      </c>
      <c r="B205" s="26" t="s">
        <v>179</v>
      </c>
      <c r="C205" s="9">
        <f>SUM(C206)</f>
        <v>0</v>
      </c>
      <c r="D205" s="9">
        <f>SUM(D206)</f>
        <v>0</v>
      </c>
      <c r="E205" s="11"/>
    </row>
    <row r="206" spans="1:5" x14ac:dyDescent="0.2">
      <c r="A206" s="7">
        <v>5611</v>
      </c>
      <c r="B206" s="27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C3-C85</f>
        <v>18290637.289999999</v>
      </c>
      <c r="D207" s="14">
        <f>D3-D85</f>
        <v>28665417.519999996</v>
      </c>
      <c r="E207" s="15"/>
    </row>
    <row r="209" spans="1:4" x14ac:dyDescent="0.2">
      <c r="A209" s="28" t="s">
        <v>211</v>
      </c>
      <c r="B209" s="29"/>
      <c r="C209" s="29"/>
      <c r="D209" s="30"/>
    </row>
    <row r="210" spans="1:4" ht="35.25" customHeight="1" x14ac:dyDescent="0.2">
      <c r="A210" s="31"/>
      <c r="B210" s="29"/>
      <c r="C210" s="29"/>
      <c r="D210" s="30"/>
    </row>
    <row r="211" spans="1:4" x14ac:dyDescent="0.2">
      <c r="A211" s="32"/>
      <c r="B211" s="33" t="s">
        <v>212</v>
      </c>
      <c r="C211" s="32"/>
      <c r="D211" s="33" t="s">
        <v>212</v>
      </c>
    </row>
    <row r="212" spans="1:4" x14ac:dyDescent="0.2">
      <c r="A212" s="33"/>
      <c r="B212" s="32" t="s">
        <v>217</v>
      </c>
      <c r="C212" s="32"/>
      <c r="D212" s="32" t="s">
        <v>218</v>
      </c>
    </row>
    <row r="213" spans="1:4" x14ac:dyDescent="0.2">
      <c r="A213" s="33"/>
      <c r="B213" s="32" t="s">
        <v>219</v>
      </c>
      <c r="C213" s="33"/>
      <c r="D213" s="39" t="s">
        <v>220</v>
      </c>
    </row>
    <row r="214" spans="1:4" x14ac:dyDescent="0.2">
      <c r="A214" s="33"/>
      <c r="B214" s="34"/>
      <c r="C214" s="35"/>
      <c r="D214" s="34"/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9.33203125" customWidth="1"/>
  </cols>
  <sheetData>
    <row r="1" spans="1:1" x14ac:dyDescent="0.2">
      <c r="A1" s="20" t="s">
        <v>202</v>
      </c>
    </row>
    <row r="2" spans="1:1" x14ac:dyDescent="0.2">
      <c r="A2" s="19" t="s">
        <v>213</v>
      </c>
    </row>
    <row r="3" spans="1:1" x14ac:dyDescent="0.2">
      <c r="A3" s="19" t="s">
        <v>198</v>
      </c>
    </row>
    <row r="4" spans="1:1" x14ac:dyDescent="0.2">
      <c r="A4" s="19" t="s">
        <v>214</v>
      </c>
    </row>
    <row r="5" spans="1:1" x14ac:dyDescent="0.2">
      <c r="A5" s="19" t="s">
        <v>215</v>
      </c>
    </row>
    <row r="6" spans="1:1" x14ac:dyDescent="0.2">
      <c r="A6" s="19" t="s">
        <v>199</v>
      </c>
    </row>
    <row r="7" spans="1:1" x14ac:dyDescent="0.2">
      <c r="A7" s="19"/>
    </row>
    <row r="8" spans="1:1" x14ac:dyDescent="0.2">
      <c r="A8" s="18" t="s">
        <v>200</v>
      </c>
    </row>
    <row r="9" spans="1:1" x14ac:dyDescent="0.2">
      <c r="A9" s="19" t="s">
        <v>207</v>
      </c>
    </row>
    <row r="10" spans="1:1" x14ac:dyDescent="0.2">
      <c r="A10" s="19"/>
    </row>
    <row r="11" spans="1:1" x14ac:dyDescent="0.2">
      <c r="A11" s="18" t="s">
        <v>205</v>
      </c>
    </row>
    <row r="12" spans="1:1" x14ac:dyDescent="0.2">
      <c r="A12" s="19" t="s">
        <v>206</v>
      </c>
    </row>
    <row r="13" spans="1:1" x14ac:dyDescent="0.2">
      <c r="A13" s="19"/>
    </row>
    <row r="14" spans="1:1" x14ac:dyDescent="0.2">
      <c r="A14" s="18" t="s">
        <v>201</v>
      </c>
    </row>
    <row r="15" spans="1:1" ht="27.95" customHeight="1" x14ac:dyDescent="0.2">
      <c r="A15" s="21" t="s">
        <v>203</v>
      </c>
    </row>
    <row r="16" spans="1:1" ht="27.95" customHeight="1" x14ac:dyDescent="0.2">
      <c r="A16" s="21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</vt:lpstr>
      <vt:lpstr>Instructivo_EA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CARMEN</cp:lastModifiedBy>
  <cp:lastPrinted>2021-10-13T21:57:46Z</cp:lastPrinted>
  <dcterms:created xsi:type="dcterms:W3CDTF">2012-12-11T20:29:16Z</dcterms:created>
  <dcterms:modified xsi:type="dcterms:W3CDTF">2021-10-13T21:58:22Z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