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1\"/>
    </mc:Choice>
  </mc:AlternateContent>
  <bookViews>
    <workbookView xWindow="0" yWindow="0" windowWidth="24000" windowHeight="9735" firstSheet="2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0" i="3" l="1"/>
  <c r="H21" i="3"/>
  <c r="I21" i="3" s="1"/>
  <c r="I20" i="3" s="1"/>
  <c r="H19" i="3"/>
  <c r="I19" i="3" s="1"/>
  <c r="H18" i="3"/>
  <c r="I18" i="3" s="1"/>
  <c r="H17" i="3"/>
  <c r="I17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G4" i="3"/>
  <c r="G3" i="3" s="1"/>
  <c r="F20" i="3"/>
  <c r="F16" i="3"/>
  <c r="F4" i="3"/>
  <c r="E21" i="3"/>
  <c r="E20" i="3" s="1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C4" i="3"/>
  <c r="C3" i="3" s="1"/>
  <c r="I13" i="4"/>
  <c r="I6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I16" i="3"/>
  <c r="H16" i="3"/>
  <c r="H3" i="3"/>
  <c r="I3" i="3" s="1"/>
  <c r="E3" i="4"/>
  <c r="F3" i="3"/>
  <c r="H4" i="3"/>
  <c r="I4" i="3" s="1"/>
  <c r="E4" i="3"/>
  <c r="E3" i="3" s="1"/>
  <c r="D3" i="3"/>
</calcChain>
</file>

<file path=xl/sharedStrings.xml><?xml version="1.0" encoding="utf-8"?>
<sst xmlns="http://schemas.openxmlformats.org/spreadsheetml/2006/main" count="182" uniqueCount="83">
  <si>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</si>
  <si>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</si>
  <si>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</si>
  <si>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</si>
  <si>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</si>
  <si>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</si>
  <si>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</si>
  <si>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</si>
  <si>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</si>
  <si>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</si>
  <si>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</si>
  <si>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</si>
  <si>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</si>
  <si>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</si>
  <si>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</si>
  <si>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</si>
  <si>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</si>
  <si>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</si>
  <si>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</si>
  <si>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</si>
  <si>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</si>
  <si>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</si>
  <si>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</si>
  <si>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</si>
  <si>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</si>
  <si>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</si>
  <si>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</si>
  <si>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</si>
  <si>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</si>
  <si>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</si>
  <si>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</si>
  <si>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</si>
  <si>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</si>
  <si>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</si>
  <si>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</si>
  <si>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</si>
  <si>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</si>
  <si>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</si>
  <si>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</si>
  <si>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</si>
  <si>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</si>
  <si>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</si>
  <si>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</si>
  <si>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</si>
  <si>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</si>
  <si>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</si>
  <si>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</si>
  <si>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</si>
  <si>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</si>
  <si>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</si>
  <si>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</si>
  <si>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</si>
  <si>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</si>
  <si>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</si>
  <si>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</si>
  <si>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</si>
  <si>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los ingresos</t>
  </si>
  <si>
    <t xml:space="preserve"> Impuestos sobre el patrimonio</t>
  </si>
  <si>
    <t xml:space="preserve"> Imp sobre la producción, el consum</t>
  </si>
  <si>
    <t xml:space="preserve"> Accesorios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</si>
  <si>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</si>
  <si>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</si>
  <si>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</si>
  <si>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</si>
  <si>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Otros Derechos</t>
  </si>
  <si>
    <t xml:space="preserve"> Productos de tipo corriente</t>
  </si>
  <si>
    <t xml:space="preserve"> Aprovechamientos de tipo corriente</t>
  </si>
  <si>
    <t>RECURSOS FEDERALES</t>
  </si>
  <si>
    <t>1.1.8</t>
  </si>
  <si>
    <t xml:space="preserve"> Transferencias corrientes</t>
  </si>
  <si>
    <t xml:space="preserve"> Aportaciones</t>
  </si>
  <si>
    <t xml:space="preserve"> Convenios</t>
  </si>
  <si>
    <t>1.1.9</t>
  </si>
  <si>
    <t xml:space="preserve"> Participaciones</t>
  </si>
  <si>
    <t>RECURSOS ESTATALES</t>
  </si>
  <si>
    <t>OTROS RECURSOS</t>
  </si>
  <si>
    <t>Municipio de Santa Catarina, Gto
ESTADO ANALÍTICO DE INGRESOS
DEL 1 DE ENERO AL AL 31 DE DICIEMBRE DEL 2021</t>
  </si>
  <si>
    <t>Municipio de Santa Catarina, Gto
ESTADO ANALÍTICO DE INGRESOS POR RUBRO
DEL 1 DE ENERO AL AL 31 DE DICIEMBRE DEL 2021</t>
  </si>
  <si>
    <t>Municipio de Santa Catarina, Gto
ESTADO ANALÍTICO DE INGRESOS POR FUENTE DE FINANCIAMIENTO
DEL 1 DE ENERO AL 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</si>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</sst>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4" fontId="12" fillId="0" borderId="0" xfId="9" applyNumberFormat="1" applyFont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21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5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62959767.439999998</v>
      </c>
      <c r="F3" s="5">
        <v>31012265.629999999</v>
      </c>
      <c r="G3" s="5">
        <v>93972033.069999993</v>
      </c>
      <c r="H3" s="5">
        <v>95675521.150000006</v>
      </c>
      <c r="I3" s="5">
        <v>95675521.150000006</v>
      </c>
      <c r="J3" s="5">
        <v>32715753.710000001</v>
      </c>
      <c r="K3" s="14">
        <v>32715753.710000001</v>
      </c>
    </row>
    <row r="4" spans="1:11" x14ac:dyDescent="0.2">
      <c r="A4" s="61">
        <v>1</v>
      </c>
      <c r="B4" s="61"/>
      <c r="C4" s="61"/>
      <c r="D4" s="7" t="s">
        <v>53</v>
      </c>
      <c r="E4" s="4">
        <v>3510152.51</v>
      </c>
      <c r="F4" s="4">
        <v>0</v>
      </c>
      <c r="G4" s="4">
        <v>3510152.51</v>
      </c>
      <c r="H4" s="4">
        <v>5169075.88</v>
      </c>
      <c r="I4" s="4">
        <v>5169075.88</v>
      </c>
      <c r="J4" s="4">
        <v>1658923.37</v>
      </c>
      <c r="K4" s="15">
        <v>1658923.37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1513530.41</v>
      </c>
      <c r="F5" s="4">
        <v>0</v>
      </c>
      <c r="G5" s="4">
        <v>1513530.41</v>
      </c>
      <c r="H5" s="4">
        <v>1560250.48</v>
      </c>
      <c r="I5" s="4">
        <v>1560250.48</v>
      </c>
      <c r="J5" s="4">
        <v>46720.07</v>
      </c>
      <c r="K5" s="15">
        <v>46720.07</v>
      </c>
    </row>
    <row r="6" spans="1:11" x14ac:dyDescent="0.2">
      <c r="A6" s="61">
        <v>1</v>
      </c>
      <c r="B6" s="61" t="s">
        <v>54</v>
      </c>
      <c r="C6" s="61">
        <v>11</v>
      </c>
      <c r="D6" s="62" t="s">
        <v>56</v>
      </c>
      <c r="E6" s="4">
        <v>4284.8999999999996</v>
      </c>
      <c r="F6" s="4">
        <v>0</v>
      </c>
      <c r="G6" s="4">
        <v>4284.8999999999996</v>
      </c>
      <c r="H6" s="4">
        <v>0</v>
      </c>
      <c r="I6" s="4">
        <v>0</v>
      </c>
      <c r="J6" s="4">
        <v>-4284.8999999999996</v>
      </c>
      <c r="K6" s="15">
        <v>0</v>
      </c>
    </row>
    <row r="7" spans="1:11" x14ac:dyDescent="0.2">
      <c r="A7" s="61">
        <v>1</v>
      </c>
      <c r="B7" s="61" t="s">
        <v>54</v>
      </c>
      <c r="C7" s="61">
        <v>12</v>
      </c>
      <c r="D7" s="12" t="s">
        <v>57</v>
      </c>
      <c r="E7" s="4">
        <v>1446881.58</v>
      </c>
      <c r="F7" s="4">
        <v>0</v>
      </c>
      <c r="G7" s="4">
        <v>1446881.58</v>
      </c>
      <c r="H7" s="4">
        <v>1469598.37</v>
      </c>
      <c r="I7" s="4">
        <v>1469598.37</v>
      </c>
      <c r="J7" s="4">
        <v>22716.79</v>
      </c>
      <c r="K7" s="15">
        <v>22716.79</v>
      </c>
    </row>
    <row r="8" spans="1:11" x14ac:dyDescent="0.2">
      <c r="A8" s="61">
        <v>1</v>
      </c>
      <c r="B8" s="61" t="s">
        <v>54</v>
      </c>
      <c r="C8" s="61">
        <v>13</v>
      </c>
      <c r="D8" s="12" t="s">
        <v>58</v>
      </c>
      <c r="E8" s="4">
        <v>6485.31</v>
      </c>
      <c r="F8" s="4">
        <v>0</v>
      </c>
      <c r="G8" s="4">
        <v>6485.31</v>
      </c>
      <c r="H8" s="4">
        <v>9975.98</v>
      </c>
      <c r="I8" s="4">
        <v>9975.98</v>
      </c>
      <c r="J8" s="4">
        <v>3490.67</v>
      </c>
      <c r="K8" s="15">
        <v>3490.67</v>
      </c>
    </row>
    <row r="9" spans="1:11" x14ac:dyDescent="0.2">
      <c r="A9" s="63">
        <v>1</v>
      </c>
      <c r="B9" s="63" t="s">
        <v>54</v>
      </c>
      <c r="C9" s="63">
        <v>17</v>
      </c>
      <c r="D9" s="8" t="s">
        <v>59</v>
      </c>
      <c r="E9" s="4">
        <v>55878.62</v>
      </c>
      <c r="F9" s="4">
        <v>0</v>
      </c>
      <c r="G9" s="4">
        <v>55878.62</v>
      </c>
      <c r="H9" s="4">
        <v>80676.13</v>
      </c>
      <c r="I9" s="4">
        <v>80676.13</v>
      </c>
      <c r="J9" s="4">
        <v>24797.51</v>
      </c>
      <c r="K9" s="15">
        <v>24797.51</v>
      </c>
    </row>
    <row r="10" spans="1:11" x14ac:dyDescent="0.2">
      <c r="A10" s="63">
        <v>1</v>
      </c>
      <c r="B10" s="63" t="s">
        <v>60</v>
      </c>
      <c r="C10" s="63"/>
      <c r="D10" s="8" t="s">
        <v>61</v>
      </c>
      <c r="E10" s="4">
        <v>1996622.1</v>
      </c>
      <c r="F10" s="4">
        <v>0</v>
      </c>
      <c r="G10" s="4">
        <v>1996622.1</v>
      </c>
      <c r="H10" s="4">
        <v>3608825.4</v>
      </c>
      <c r="I10" s="4">
        <v>3608825.4</v>
      </c>
      <c r="J10" s="4">
        <v>1612203.3</v>
      </c>
      <c r="K10" s="15">
        <v>1612203.3</v>
      </c>
    </row>
    <row r="11" spans="1:11" x14ac:dyDescent="0.2">
      <c r="A11" s="63">
        <v>1</v>
      </c>
      <c r="B11" s="63" t="s">
        <v>60</v>
      </c>
      <c r="C11" s="63">
        <v>41</v>
      </c>
      <c r="D11" s="8" t="s">
        <v>62</v>
      </c>
      <c r="E11" s="4">
        <v>269641.87</v>
      </c>
      <c r="F11" s="4">
        <v>0</v>
      </c>
      <c r="G11" s="4">
        <v>269641.87</v>
      </c>
      <c r="H11" s="4">
        <v>204817.32</v>
      </c>
      <c r="I11" s="4">
        <v>204817.32</v>
      </c>
      <c r="J11" s="4">
        <v>-64824.55</v>
      </c>
      <c r="K11" s="15">
        <v>0</v>
      </c>
    </row>
    <row r="12" spans="1:11" x14ac:dyDescent="0.2">
      <c r="A12" s="63">
        <v>1</v>
      </c>
      <c r="B12" s="63" t="s">
        <v>60</v>
      </c>
      <c r="C12" s="63">
        <v>43</v>
      </c>
      <c r="D12" s="8" t="s">
        <v>63</v>
      </c>
      <c r="E12" s="4">
        <v>1539121.39</v>
      </c>
      <c r="F12" s="4">
        <v>0</v>
      </c>
      <c r="G12" s="4">
        <v>1539121.39</v>
      </c>
      <c r="H12" s="4">
        <v>2092530.21</v>
      </c>
      <c r="I12" s="4">
        <v>2092530.21</v>
      </c>
      <c r="J12" s="4">
        <v>553408.81999999995</v>
      </c>
      <c r="K12" s="15">
        <v>553408.81999999995</v>
      </c>
    </row>
    <row r="13" spans="1:11" x14ac:dyDescent="0.2">
      <c r="A13" s="63">
        <v>1</v>
      </c>
      <c r="B13" s="63" t="s">
        <v>60</v>
      </c>
      <c r="C13" s="63">
        <v>44</v>
      </c>
      <c r="D13" s="8" t="s">
        <v>64</v>
      </c>
      <c r="E13" s="4">
        <v>0</v>
      </c>
      <c r="F13" s="4">
        <v>0</v>
      </c>
      <c r="G13" s="4">
        <v>0</v>
      </c>
      <c r="H13" s="4">
        <v>198736.79</v>
      </c>
      <c r="I13" s="4">
        <v>198736.79</v>
      </c>
      <c r="J13" s="4">
        <v>198736.79</v>
      </c>
      <c r="K13" s="15">
        <v>198736.79</v>
      </c>
    </row>
    <row r="14" spans="1:11" x14ac:dyDescent="0.2">
      <c r="A14" s="61">
        <v>1</v>
      </c>
      <c r="B14" s="61" t="s">
        <v>60</v>
      </c>
      <c r="C14" s="12">
        <v>51</v>
      </c>
      <c r="D14" s="61" t="s">
        <v>65</v>
      </c>
      <c r="E14" s="4">
        <v>85685.31</v>
      </c>
      <c r="F14" s="4">
        <v>0</v>
      </c>
      <c r="G14" s="4">
        <v>85685.31</v>
      </c>
      <c r="H14" s="4">
        <v>853087.19</v>
      </c>
      <c r="I14" s="4">
        <v>853087.19</v>
      </c>
      <c r="J14" s="4">
        <v>767401.88</v>
      </c>
      <c r="K14" s="15">
        <v>767401.88</v>
      </c>
    </row>
    <row r="15" spans="1:11" x14ac:dyDescent="0.2">
      <c r="A15" s="61">
        <v>1</v>
      </c>
      <c r="B15" s="61" t="s">
        <v>60</v>
      </c>
      <c r="C15" s="61">
        <v>61</v>
      </c>
      <c r="D15" s="12" t="s">
        <v>66</v>
      </c>
      <c r="E15" s="4">
        <v>102173.53</v>
      </c>
      <c r="F15" s="4">
        <v>0</v>
      </c>
      <c r="G15" s="4">
        <v>102173.53</v>
      </c>
      <c r="H15" s="4">
        <v>259653.89</v>
      </c>
      <c r="I15" s="4">
        <v>259653.89</v>
      </c>
      <c r="J15" s="4">
        <v>157480.35999999999</v>
      </c>
      <c r="K15" s="15">
        <v>157480.35999999999</v>
      </c>
    </row>
    <row r="16" spans="1:11" x14ac:dyDescent="0.2">
      <c r="A16" s="63">
        <v>5</v>
      </c>
      <c r="B16" s="63"/>
      <c r="C16" s="63"/>
      <c r="D16" s="8" t="s">
        <v>67</v>
      </c>
      <c r="E16" s="4">
        <v>59449614.93</v>
      </c>
      <c r="F16" s="4">
        <v>14439429.5</v>
      </c>
      <c r="G16" s="4">
        <v>73889044.430000007</v>
      </c>
      <c r="H16" s="4">
        <v>73424094.370000005</v>
      </c>
      <c r="I16" s="4">
        <v>73424094.370000005</v>
      </c>
      <c r="J16" s="4">
        <v>13974479.439999999</v>
      </c>
      <c r="K16" s="15">
        <v>13974479.439999999</v>
      </c>
    </row>
    <row r="17" spans="1:11" x14ac:dyDescent="0.2">
      <c r="A17" s="63">
        <v>5</v>
      </c>
      <c r="B17" s="63"/>
      <c r="C17" s="63"/>
      <c r="D17" s="8" t="s">
        <v>53</v>
      </c>
      <c r="E17" s="4">
        <v>573461.62</v>
      </c>
      <c r="F17" s="4">
        <v>13831267.09</v>
      </c>
      <c r="G17" s="4">
        <v>14404728.710000001</v>
      </c>
      <c r="H17" s="4">
        <v>13515266.6</v>
      </c>
      <c r="I17" s="4">
        <v>13515266.6</v>
      </c>
      <c r="J17" s="4">
        <v>12941804.98</v>
      </c>
      <c r="K17" s="15">
        <v>12941804.98</v>
      </c>
    </row>
    <row r="18" spans="1:11" x14ac:dyDescent="0.2">
      <c r="A18" s="63">
        <v>5</v>
      </c>
      <c r="B18" s="63"/>
      <c r="C18" s="63">
        <v>8</v>
      </c>
      <c r="D18" s="8" t="s">
        <v>53</v>
      </c>
      <c r="E18" s="4">
        <v>0</v>
      </c>
      <c r="F18" s="4">
        <v>0</v>
      </c>
      <c r="G18" s="4">
        <v>0</v>
      </c>
      <c r="H18" s="4">
        <v>13000000</v>
      </c>
      <c r="I18" s="4">
        <v>13000000</v>
      </c>
      <c r="J18" s="4">
        <v>13000000</v>
      </c>
      <c r="K18" s="15">
        <v>13000000</v>
      </c>
    </row>
    <row r="19" spans="1:11" x14ac:dyDescent="0.2">
      <c r="A19" s="61">
        <v>5</v>
      </c>
      <c r="B19" s="61"/>
      <c r="C19" s="61">
        <v>84</v>
      </c>
      <c r="D19" s="12" t="s">
        <v>67</v>
      </c>
      <c r="E19" s="4">
        <v>573461.62</v>
      </c>
      <c r="F19" s="4">
        <v>0</v>
      </c>
      <c r="G19" s="4">
        <v>573461.62</v>
      </c>
      <c r="H19" s="4">
        <v>515266.6</v>
      </c>
      <c r="I19" s="4">
        <v>515266.6</v>
      </c>
      <c r="J19" s="4">
        <v>-58195.02</v>
      </c>
      <c r="K19" s="15">
        <v>0</v>
      </c>
    </row>
    <row r="20" spans="1:11" x14ac:dyDescent="0.2">
      <c r="A20" s="63">
        <v>5</v>
      </c>
      <c r="B20" s="63"/>
      <c r="C20" s="63">
        <v>8</v>
      </c>
      <c r="D20" s="8" t="s">
        <v>67</v>
      </c>
      <c r="E20" s="4">
        <v>0</v>
      </c>
      <c r="F20" s="4">
        <v>14033981.49</v>
      </c>
      <c r="G20" s="4">
        <v>14033981.49</v>
      </c>
      <c r="H20" s="4">
        <v>0</v>
      </c>
      <c r="I20" s="4">
        <v>0</v>
      </c>
      <c r="J20" s="4">
        <v>0</v>
      </c>
      <c r="K20" s="15">
        <v>0</v>
      </c>
    </row>
    <row r="21" spans="1:11" x14ac:dyDescent="0.2">
      <c r="A21" s="61">
        <v>5</v>
      </c>
      <c r="B21" s="61"/>
      <c r="C21" s="61">
        <v>84</v>
      </c>
      <c r="D21" s="12" t="s">
        <v>67</v>
      </c>
      <c r="E21" s="4">
        <v>0</v>
      </c>
      <c r="F21" s="4">
        <v>-202714.4</v>
      </c>
      <c r="G21" s="4">
        <v>-202714.4</v>
      </c>
      <c r="H21" s="4">
        <v>0</v>
      </c>
      <c r="I21" s="4">
        <v>0</v>
      </c>
      <c r="J21" s="4">
        <v>0</v>
      </c>
      <c r="K21" s="15">
        <v>0</v>
      </c>
    </row>
    <row r="22" spans="1:11" x14ac:dyDescent="0.2">
      <c r="A22" s="63">
        <v>5</v>
      </c>
      <c r="B22" s="63" t="s">
        <v>68</v>
      </c>
      <c r="C22" s="63"/>
      <c r="D22" s="8" t="s">
        <v>69</v>
      </c>
      <c r="E22" s="4">
        <v>12574419</v>
      </c>
      <c r="F22" s="4">
        <v>100287</v>
      </c>
      <c r="G22" s="4">
        <v>12674706</v>
      </c>
      <c r="H22" s="4">
        <v>12674706</v>
      </c>
      <c r="I22" s="4">
        <v>12674706</v>
      </c>
      <c r="J22" s="4">
        <v>100287</v>
      </c>
      <c r="K22" s="15">
        <v>100287</v>
      </c>
    </row>
    <row r="23" spans="1:11" x14ac:dyDescent="0.2">
      <c r="A23" s="63">
        <v>5</v>
      </c>
      <c r="B23" s="63" t="s">
        <v>68</v>
      </c>
      <c r="C23" s="63">
        <v>82</v>
      </c>
      <c r="D23" s="64" t="s">
        <v>70</v>
      </c>
      <c r="E23" s="4">
        <v>12574419</v>
      </c>
      <c r="F23" s="4">
        <v>-99713</v>
      </c>
      <c r="G23" s="4">
        <v>12474706</v>
      </c>
      <c r="H23" s="4">
        <v>12474706</v>
      </c>
      <c r="I23" s="4">
        <v>12474706</v>
      </c>
      <c r="J23" s="4">
        <v>-99713</v>
      </c>
      <c r="K23" s="15">
        <v>0</v>
      </c>
    </row>
    <row r="24" spans="1:11" x14ac:dyDescent="0.2">
      <c r="A24" s="63">
        <v>5</v>
      </c>
      <c r="B24" s="63" t="s">
        <v>68</v>
      </c>
      <c r="C24" s="63">
        <v>83</v>
      </c>
      <c r="D24" s="64" t="s">
        <v>71</v>
      </c>
      <c r="E24" s="4">
        <v>0</v>
      </c>
      <c r="F24" s="4">
        <v>200000</v>
      </c>
      <c r="G24" s="4">
        <v>200000</v>
      </c>
      <c r="H24" s="4">
        <v>200000</v>
      </c>
      <c r="I24" s="4">
        <v>200000</v>
      </c>
      <c r="J24" s="4">
        <v>200000</v>
      </c>
      <c r="K24" s="15">
        <v>200000</v>
      </c>
    </row>
    <row r="25" spans="1:11" x14ac:dyDescent="0.2">
      <c r="A25" s="61">
        <v>5</v>
      </c>
      <c r="B25" s="61" t="s">
        <v>72</v>
      </c>
      <c r="C25" s="61"/>
      <c r="D25" s="12" t="s">
        <v>73</v>
      </c>
      <c r="E25" s="4">
        <v>46301734.310000002</v>
      </c>
      <c r="F25" s="4">
        <v>507875.41</v>
      </c>
      <c r="G25" s="4">
        <v>46809609.719999999</v>
      </c>
      <c r="H25" s="4">
        <v>47234121.770000003</v>
      </c>
      <c r="I25" s="4">
        <v>47234121.770000003</v>
      </c>
      <c r="J25" s="4">
        <v>932387.46</v>
      </c>
      <c r="K25" s="15">
        <v>932387.46</v>
      </c>
    </row>
    <row r="26" spans="1:11" x14ac:dyDescent="0.2">
      <c r="A26" s="61">
        <v>5</v>
      </c>
      <c r="B26" s="61" t="s">
        <v>72</v>
      </c>
      <c r="C26" s="61">
        <v>81</v>
      </c>
      <c r="D26" s="12" t="s">
        <v>73</v>
      </c>
      <c r="E26" s="4">
        <v>46301734.310000002</v>
      </c>
      <c r="F26" s="4">
        <v>507875.41</v>
      </c>
      <c r="G26" s="4">
        <v>46809609.719999999</v>
      </c>
      <c r="H26" s="4">
        <v>47234121.770000003</v>
      </c>
      <c r="I26" s="4">
        <v>47234121.770000003</v>
      </c>
      <c r="J26" s="4">
        <v>932387.46</v>
      </c>
      <c r="K26" s="15">
        <v>932387.46</v>
      </c>
    </row>
    <row r="27" spans="1:11" x14ac:dyDescent="0.2">
      <c r="A27" s="61">
        <v>6</v>
      </c>
      <c r="B27" s="61"/>
      <c r="C27" s="61"/>
      <c r="D27" s="61" t="s">
        <v>74</v>
      </c>
      <c r="E27" s="4">
        <v>0</v>
      </c>
      <c r="F27" s="4">
        <v>15363375.23</v>
      </c>
      <c r="G27" s="4">
        <v>15363375.23</v>
      </c>
      <c r="H27" s="4">
        <v>15831616.68</v>
      </c>
      <c r="I27" s="4">
        <v>15831616.68</v>
      </c>
      <c r="J27" s="4">
        <v>15831616.68</v>
      </c>
      <c r="K27" s="15">
        <v>15831616.68</v>
      </c>
    </row>
    <row r="28" spans="1:11" x14ac:dyDescent="0.2">
      <c r="A28" s="61">
        <v>6</v>
      </c>
      <c r="B28" s="61"/>
      <c r="C28" s="61"/>
      <c r="D28" s="61" t="s">
        <v>67</v>
      </c>
      <c r="E28" s="4">
        <v>0</v>
      </c>
      <c r="F28" s="4">
        <v>1497269.02</v>
      </c>
      <c r="G28" s="4">
        <v>1497269.02</v>
      </c>
      <c r="H28" s="4">
        <v>1497269.02</v>
      </c>
      <c r="I28" s="4">
        <v>1497269.02</v>
      </c>
      <c r="J28" s="4">
        <v>1497269.02</v>
      </c>
      <c r="K28" s="15">
        <v>1497269.02</v>
      </c>
    </row>
    <row r="29" spans="1:11" x14ac:dyDescent="0.2">
      <c r="A29" s="61">
        <v>6</v>
      </c>
      <c r="B29" s="61"/>
      <c r="C29" s="61">
        <v>8</v>
      </c>
      <c r="D29" s="61" t="s">
        <v>67</v>
      </c>
      <c r="E29" s="4">
        <v>0</v>
      </c>
      <c r="F29" s="4">
        <v>0</v>
      </c>
      <c r="G29" s="4">
        <v>0</v>
      </c>
      <c r="H29" s="4">
        <v>1497269.02</v>
      </c>
      <c r="I29" s="4">
        <v>1497269.02</v>
      </c>
      <c r="J29" s="4">
        <v>1497269.02</v>
      </c>
      <c r="K29" s="15">
        <v>1497269.02</v>
      </c>
    </row>
    <row r="30" spans="1:11" x14ac:dyDescent="0.2">
      <c r="A30" s="61">
        <v>6</v>
      </c>
      <c r="B30" s="63"/>
      <c r="C30" s="63">
        <v>8</v>
      </c>
      <c r="D30" s="65" t="s">
        <v>74</v>
      </c>
      <c r="E30" s="4">
        <v>0</v>
      </c>
      <c r="F30" s="4">
        <v>1497269.02</v>
      </c>
      <c r="G30" s="4">
        <v>1497269.02</v>
      </c>
      <c r="H30" s="4">
        <v>0</v>
      </c>
      <c r="I30" s="4">
        <v>0</v>
      </c>
      <c r="J30" s="4">
        <v>0</v>
      </c>
      <c r="K30" s="15">
        <v>0</v>
      </c>
    </row>
    <row r="31" spans="1:11" x14ac:dyDescent="0.2">
      <c r="A31" s="61">
        <v>6</v>
      </c>
      <c r="B31" s="61" t="s">
        <v>68</v>
      </c>
      <c r="C31" s="63"/>
      <c r="D31" s="61" t="s">
        <v>69</v>
      </c>
      <c r="E31" s="4">
        <v>0</v>
      </c>
      <c r="F31" s="4">
        <v>13866106.210000001</v>
      </c>
      <c r="G31" s="4">
        <v>13866106.210000001</v>
      </c>
      <c r="H31" s="4">
        <v>14334347.66</v>
      </c>
      <c r="I31" s="4">
        <v>14334347.66</v>
      </c>
      <c r="J31" s="4">
        <v>14334347.66</v>
      </c>
      <c r="K31" s="15">
        <v>14334347.66</v>
      </c>
    </row>
    <row r="32" spans="1:11" x14ac:dyDescent="0.2">
      <c r="A32" s="63">
        <v>6</v>
      </c>
      <c r="B32" s="63" t="s">
        <v>68</v>
      </c>
      <c r="C32" s="63">
        <v>83</v>
      </c>
      <c r="D32" s="64" t="s">
        <v>71</v>
      </c>
      <c r="E32" s="4">
        <v>0</v>
      </c>
      <c r="F32" s="4">
        <v>13866106.210000001</v>
      </c>
      <c r="G32" s="4">
        <v>13866106.210000001</v>
      </c>
      <c r="H32" s="4">
        <v>14334347.66</v>
      </c>
      <c r="I32" s="4">
        <v>14334347.66</v>
      </c>
      <c r="J32" s="4">
        <v>14334347.66</v>
      </c>
      <c r="K32" s="15">
        <v>14334347.66</v>
      </c>
    </row>
    <row r="33" spans="1:11" x14ac:dyDescent="0.2">
      <c r="A33" s="61">
        <v>7</v>
      </c>
      <c r="B33" s="61"/>
      <c r="C33" s="61"/>
      <c r="D33" s="61" t="s">
        <v>75</v>
      </c>
      <c r="E33" s="4">
        <v>0</v>
      </c>
      <c r="F33" s="4">
        <v>1209460.8999999999</v>
      </c>
      <c r="G33" s="4">
        <v>1209460.8999999999</v>
      </c>
      <c r="H33" s="4">
        <v>1250734.22</v>
      </c>
      <c r="I33" s="4">
        <v>1250734.22</v>
      </c>
      <c r="J33" s="4">
        <v>1250734.22</v>
      </c>
      <c r="K33" s="15">
        <v>1250734.22</v>
      </c>
    </row>
    <row r="34" spans="1:11" x14ac:dyDescent="0.2">
      <c r="A34" s="61">
        <v>7</v>
      </c>
      <c r="B34" s="61"/>
      <c r="C34" s="61"/>
      <c r="D34" s="61" t="s">
        <v>74</v>
      </c>
      <c r="E34" s="4">
        <v>0</v>
      </c>
      <c r="F34" s="4">
        <v>47284.639999999999</v>
      </c>
      <c r="G34" s="4">
        <v>47284.639999999999</v>
      </c>
      <c r="H34" s="4">
        <v>47284.639999999999</v>
      </c>
      <c r="I34" s="4">
        <v>47284.639999999999</v>
      </c>
      <c r="J34" s="4">
        <v>47284.639999999999</v>
      </c>
      <c r="K34" s="15">
        <v>47284.639999999999</v>
      </c>
    </row>
    <row r="35" spans="1:11" x14ac:dyDescent="0.2">
      <c r="A35" s="61">
        <v>7</v>
      </c>
      <c r="B35" s="61"/>
      <c r="C35" s="61">
        <v>8</v>
      </c>
      <c r="D35" s="61" t="s">
        <v>74</v>
      </c>
      <c r="E35" s="4">
        <v>0</v>
      </c>
      <c r="F35" s="4">
        <v>0</v>
      </c>
      <c r="G35" s="4">
        <v>0</v>
      </c>
      <c r="H35" s="4">
        <v>47284.639999999999</v>
      </c>
      <c r="I35" s="4">
        <v>47284.639999999999</v>
      </c>
      <c r="J35" s="4">
        <v>47284.639999999999</v>
      </c>
      <c r="K35" s="15">
        <v>47284.639999999999</v>
      </c>
    </row>
    <row r="36" spans="1:11" x14ac:dyDescent="0.2">
      <c r="A36" s="61">
        <v>7</v>
      </c>
      <c r="B36" s="61"/>
      <c r="C36" s="12">
        <v>8</v>
      </c>
      <c r="D36" s="61" t="s">
        <v>75</v>
      </c>
      <c r="E36" s="4">
        <v>0</v>
      </c>
      <c r="F36" s="4">
        <v>47284.639999999999</v>
      </c>
      <c r="G36" s="4">
        <v>47284.639999999999</v>
      </c>
      <c r="H36" s="4">
        <v>0</v>
      </c>
      <c r="I36" s="4">
        <v>0</v>
      </c>
      <c r="J36" s="4">
        <v>0</v>
      </c>
      <c r="K36" s="15">
        <v>0</v>
      </c>
    </row>
    <row r="37" spans="1:11" x14ac:dyDescent="0.2">
      <c r="A37" s="61">
        <v>7</v>
      </c>
      <c r="B37" s="61" t="s">
        <v>68</v>
      </c>
      <c r="C37" s="61"/>
      <c r="D37" s="61" t="s">
        <v>69</v>
      </c>
      <c r="E37" s="4">
        <v>0</v>
      </c>
      <c r="F37" s="4">
        <v>1162176.26</v>
      </c>
      <c r="G37" s="4">
        <v>1162176.26</v>
      </c>
      <c r="H37" s="4">
        <v>1203449.58</v>
      </c>
      <c r="I37" s="4">
        <v>1203449.58</v>
      </c>
      <c r="J37" s="4">
        <v>1203449.58</v>
      </c>
      <c r="K37" s="15">
        <v>1203449.58</v>
      </c>
    </row>
    <row r="38" spans="1:11" x14ac:dyDescent="0.2">
      <c r="A38" s="61">
        <v>7</v>
      </c>
      <c r="B38" s="63" t="s">
        <v>68</v>
      </c>
      <c r="C38" s="63">
        <v>83</v>
      </c>
      <c r="D38" s="63" t="s">
        <v>71</v>
      </c>
      <c r="E38" s="4">
        <v>0</v>
      </c>
      <c r="F38" s="4">
        <v>1162176.26</v>
      </c>
      <c r="G38" s="4">
        <v>1162176.26</v>
      </c>
      <c r="H38" s="4">
        <v>1203449.58</v>
      </c>
      <c r="I38" s="4">
        <v>1203449.58</v>
      </c>
      <c r="J38" s="4">
        <v>1203449.58</v>
      </c>
      <c r="K38" s="15">
        <v>1203449.58</v>
      </c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5" t="s">
        <v>77</v>
      </c>
      <c r="B1" s="76"/>
      <c r="C1" s="76"/>
      <c r="D1" s="76"/>
      <c r="E1" s="76"/>
      <c r="F1" s="76"/>
      <c r="G1" s="76"/>
      <c r="H1" s="76"/>
      <c r="I1" s="77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62959767.439999998</v>
      </c>
      <c r="D3" s="68">
        <f>SUM(D4:D8)+D11+SUM(D15:D18)</f>
        <v>31012265.630000003</v>
      </c>
      <c r="E3" s="68">
        <f>SUM(E4:E8)+E11+SUM(E15:E18)</f>
        <v>93972033.070000008</v>
      </c>
      <c r="F3" s="68">
        <f>SUM(F4:F8)+F11+SUM(F15:F18)</f>
        <v>95675521.149999991</v>
      </c>
      <c r="G3" s="68">
        <f>SUM(G4:G8)+G11+SUM(G15:G18)</f>
        <v>95675521.149999991</v>
      </c>
      <c r="H3" s="68">
        <f>+G3-C3</f>
        <v>32715753.709999993</v>
      </c>
      <c r="I3" s="70">
        <f>IF(H3&gt;0,H3,0)</f>
        <v>32715753.709999993</v>
      </c>
      <c r="J3" s="8"/>
    </row>
    <row r="4" spans="1:10" s="9" customFormat="1" x14ac:dyDescent="0.2">
      <c r="A4" s="25">
        <v>10</v>
      </c>
      <c r="B4" s="8" t="s">
        <v>11</v>
      </c>
      <c r="C4" s="66">
        <v>1513530.41</v>
      </c>
      <c r="D4" s="66">
        <v>0</v>
      </c>
      <c r="E4" s="66">
        <f>D4+C4</f>
        <v>1513530.41</v>
      </c>
      <c r="F4" s="66">
        <v>1560250.48</v>
      </c>
      <c r="G4" s="66">
        <v>1560250.48</v>
      </c>
      <c r="H4" s="66">
        <f t="shared" ref="H4:H15" si="0">+G4-C4</f>
        <v>46720.070000000065</v>
      </c>
      <c r="I4" s="67">
        <f>IF(H4&gt;0,H4,0)</f>
        <v>46720.070000000065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1808763.26</v>
      </c>
      <c r="D7" s="66">
        <v>0</v>
      </c>
      <c r="E7" s="66">
        <f t="shared" si="1"/>
        <v>1808763.26</v>
      </c>
      <c r="F7" s="66">
        <v>2496084.3199999998</v>
      </c>
      <c r="G7" s="66">
        <v>2496084.3199999998</v>
      </c>
      <c r="H7" s="66">
        <f t="shared" si="0"/>
        <v>687321.05999999982</v>
      </c>
      <c r="I7" s="67">
        <f t="shared" si="2"/>
        <v>687321.05999999982</v>
      </c>
      <c r="J7" s="8"/>
    </row>
    <row r="8" spans="1:10" s="9" customFormat="1" x14ac:dyDescent="0.2">
      <c r="A8" s="25">
        <v>50</v>
      </c>
      <c r="B8" s="8" t="s">
        <v>15</v>
      </c>
      <c r="C8" s="66">
        <v>85685.31</v>
      </c>
      <c r="D8" s="66">
        <v>0</v>
      </c>
      <c r="E8" s="66">
        <f t="shared" si="1"/>
        <v>85685.31</v>
      </c>
      <c r="F8" s="66">
        <v>853087.19</v>
      </c>
      <c r="G8" s="66">
        <v>853087.19</v>
      </c>
      <c r="H8" s="66">
        <f t="shared" si="0"/>
        <v>767401.87999999989</v>
      </c>
      <c r="I8" s="67">
        <f t="shared" si="2"/>
        <v>767401.87999999989</v>
      </c>
      <c r="J8" s="8"/>
    </row>
    <row r="9" spans="1:10" s="9" customFormat="1" x14ac:dyDescent="0.2">
      <c r="A9" s="25">
        <v>51</v>
      </c>
      <c r="B9" s="26" t="s">
        <v>16</v>
      </c>
      <c r="C9" s="66">
        <v>85685.31</v>
      </c>
      <c r="D9" s="66">
        <v>0</v>
      </c>
      <c r="E9" s="66">
        <f t="shared" si="1"/>
        <v>85685.31</v>
      </c>
      <c r="F9" s="66">
        <v>853087.19</v>
      </c>
      <c r="G9" s="66">
        <v>853087.19</v>
      </c>
      <c r="H9" s="66">
        <f t="shared" si="0"/>
        <v>767401.87999999989</v>
      </c>
      <c r="I9" s="67">
        <f t="shared" si="2"/>
        <v>767401.87999999989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102173.53</v>
      </c>
      <c r="D11" s="66">
        <v>0</v>
      </c>
      <c r="E11" s="66">
        <f t="shared" si="1"/>
        <v>102173.53</v>
      </c>
      <c r="F11" s="66">
        <v>259653.89</v>
      </c>
      <c r="G11" s="66">
        <v>259653.89</v>
      </c>
      <c r="H11" s="66">
        <f t="shared" si="0"/>
        <v>157480.36000000002</v>
      </c>
      <c r="I11" s="67">
        <f t="shared" si="2"/>
        <v>157480.36000000002</v>
      </c>
      <c r="J11" s="8"/>
    </row>
    <row r="12" spans="1:10" s="9" customFormat="1" x14ac:dyDescent="0.2">
      <c r="A12" s="25">
        <v>61</v>
      </c>
      <c r="B12" s="26" t="s">
        <v>16</v>
      </c>
      <c r="C12" s="66">
        <v>102173.53</v>
      </c>
      <c r="D12" s="66">
        <v>0</v>
      </c>
      <c r="E12" s="66">
        <f t="shared" si="1"/>
        <v>102173.53</v>
      </c>
      <c r="F12" s="66">
        <v>259653.89</v>
      </c>
      <c r="G12" s="66">
        <v>259653.89</v>
      </c>
      <c r="H12" s="66">
        <f t="shared" si="0"/>
        <v>157480.36000000002</v>
      </c>
      <c r="I12" s="67">
        <f t="shared" si="2"/>
        <v>157480.36000000002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59449614.93</v>
      </c>
      <c r="D16" s="66">
        <v>15433730.48</v>
      </c>
      <c r="E16" s="66">
        <f>D16+C16</f>
        <v>74883345.409999996</v>
      </c>
      <c r="F16" s="66">
        <v>75961891.609999999</v>
      </c>
      <c r="G16" s="66">
        <v>75961891.609999999</v>
      </c>
      <c r="H16" s="66">
        <f>+G16-C16</f>
        <v>16512276.68</v>
      </c>
      <c r="I16" s="67">
        <f>IF(H16&gt;0,H16,0)</f>
        <v>16512276.68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15578535.15</v>
      </c>
      <c r="E18" s="69">
        <f>D18+C18</f>
        <v>15578535.15</v>
      </c>
      <c r="F18" s="69">
        <v>14544553.66</v>
      </c>
      <c r="G18" s="69">
        <v>14544553.66</v>
      </c>
      <c r="H18" s="69">
        <f>+G18-C18</f>
        <v>14544553.66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15" activePane="bottomLeft" state="frozen"/>
      <selection pane="bottomLeft" activeCell="E25" sqref="E25"/>
    </sheetView>
  </sheetViews>
  <sheetFormatPr baseColWidth="10" defaultRowHeight="11.25" x14ac:dyDescent="0.2"/>
  <cols>
    <col min="1" max="1" width="8.83203125" style="9" customWidth="1"/>
    <col min="2" max="2" width="49.6640625" style="9" customWidth="1"/>
    <col min="3" max="3" width="23.6640625" style="9" customWidth="1"/>
    <col min="4" max="4" width="19.83203125" style="9" customWidth="1"/>
    <col min="5" max="5" width="17.83203125" style="9" customWidth="1"/>
    <col min="6" max="6" width="16.33203125" style="9" customWidth="1"/>
    <col min="7" max="7" width="16.6640625" style="9" customWidth="1"/>
    <col min="8" max="8" width="16.33203125" style="9" customWidth="1"/>
    <col min="9" max="9" width="16.83203125" style="9" customWidth="1"/>
    <col min="10" max="16384" width="12" style="9"/>
  </cols>
  <sheetData>
    <row r="1" spans="1:10" s="13" customFormat="1" ht="60" customHeight="1" x14ac:dyDescent="0.2">
      <c r="A1" s="75" t="s">
        <v>78</v>
      </c>
      <c r="B1" s="76"/>
      <c r="C1" s="76"/>
      <c r="D1" s="76"/>
      <c r="E1" s="76"/>
      <c r="F1" s="76"/>
      <c r="G1" s="76"/>
      <c r="H1" s="76"/>
      <c r="I1" s="77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62959767.439999998</v>
      </c>
      <c r="D3" s="71">
        <f>SUM(D4+D16+D21)</f>
        <v>31012265.630000003</v>
      </c>
      <c r="E3" s="71">
        <f>SUM(E4+E16+E21)</f>
        <v>93972033.070000008</v>
      </c>
      <c r="F3" s="71">
        <f>SUM(F4+F16+F21)</f>
        <v>95675521.149999991</v>
      </c>
      <c r="G3" s="71">
        <f>SUM(G4+G16+G21)</f>
        <v>95675521.149999991</v>
      </c>
      <c r="H3" s="68">
        <f>+G3-C3</f>
        <v>32715753.709999993</v>
      </c>
      <c r="I3" s="72">
        <f>IF(H3&gt;0,H3,0)</f>
        <v>32715753.709999993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62959767.439999998</v>
      </c>
      <c r="D4" s="68">
        <f>SUM(D5:D8)+D11+D14+D15</f>
        <v>15433730.48</v>
      </c>
      <c r="E4" s="68">
        <f>SUM(E5:E8)+E11+E14+E15</f>
        <v>78393497.920000002</v>
      </c>
      <c r="F4" s="68">
        <f>SUM(F5:F8)+F11+F14+F15</f>
        <v>81130967.489999995</v>
      </c>
      <c r="G4" s="68">
        <f>SUM(G5:G8)+G11+G14+G15</f>
        <v>81130967.489999995</v>
      </c>
      <c r="H4" s="68">
        <f t="shared" ref="H4:H21" si="0">+G4-C4</f>
        <v>18171200.049999997</v>
      </c>
      <c r="I4" s="70">
        <f>IF(H4&gt;0,H4,0)</f>
        <v>18171200.049999997</v>
      </c>
      <c r="J4" s="8"/>
    </row>
    <row r="5" spans="1:10" x14ac:dyDescent="0.2">
      <c r="A5" s="43">
        <v>10</v>
      </c>
      <c r="B5" s="32" t="s">
        <v>11</v>
      </c>
      <c r="C5" s="66">
        <v>1513530.41</v>
      </c>
      <c r="D5" s="66">
        <v>0</v>
      </c>
      <c r="E5" s="66">
        <f>C5+D5</f>
        <v>1513530.41</v>
      </c>
      <c r="F5" s="66">
        <v>1560250.48</v>
      </c>
      <c r="G5" s="66">
        <v>1560250.48</v>
      </c>
      <c r="H5" s="66">
        <f t="shared" si="0"/>
        <v>46720.070000000065</v>
      </c>
      <c r="I5" s="67">
        <f>IF(H5&gt;0,H5,0)</f>
        <v>46720.070000000065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1808763.26</v>
      </c>
      <c r="D7" s="66">
        <v>0</v>
      </c>
      <c r="E7" s="66">
        <f t="shared" si="1"/>
        <v>1808763.26</v>
      </c>
      <c r="F7" s="66">
        <v>2496084.3199999998</v>
      </c>
      <c r="G7" s="66">
        <v>2496084.3199999998</v>
      </c>
      <c r="H7" s="66">
        <f t="shared" si="0"/>
        <v>687321.05999999982</v>
      </c>
      <c r="I7" s="67">
        <f t="shared" si="2"/>
        <v>687321.05999999982</v>
      </c>
      <c r="J7" s="8"/>
    </row>
    <row r="8" spans="1:10" x14ac:dyDescent="0.2">
      <c r="A8" s="43">
        <v>50</v>
      </c>
      <c r="B8" s="32" t="s">
        <v>15</v>
      </c>
      <c r="C8" s="66">
        <v>85685.31</v>
      </c>
      <c r="D8" s="66">
        <v>0</v>
      </c>
      <c r="E8" s="66">
        <f t="shared" si="1"/>
        <v>85685.31</v>
      </c>
      <c r="F8" s="66">
        <v>853087.19</v>
      </c>
      <c r="G8" s="66">
        <v>853087.19</v>
      </c>
      <c r="H8" s="66">
        <f t="shared" si="0"/>
        <v>767401.87999999989</v>
      </c>
      <c r="I8" s="67">
        <f t="shared" si="2"/>
        <v>767401.87999999989</v>
      </c>
      <c r="J8" s="8"/>
    </row>
    <row r="9" spans="1:10" x14ac:dyDescent="0.2">
      <c r="A9" s="43">
        <v>51</v>
      </c>
      <c r="B9" s="33" t="s">
        <v>16</v>
      </c>
      <c r="C9" s="66">
        <v>85685.31</v>
      </c>
      <c r="D9" s="66">
        <v>0</v>
      </c>
      <c r="E9" s="66">
        <f t="shared" si="1"/>
        <v>85685.31</v>
      </c>
      <c r="F9" s="66">
        <v>853087.19</v>
      </c>
      <c r="G9" s="66">
        <v>853087.19</v>
      </c>
      <c r="H9" s="66">
        <f t="shared" si="0"/>
        <v>767401.87999999989</v>
      </c>
      <c r="I9" s="67">
        <f t="shared" si="2"/>
        <v>767401.87999999989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102173.53</v>
      </c>
      <c r="D11" s="66">
        <v>0</v>
      </c>
      <c r="E11" s="66">
        <f t="shared" si="1"/>
        <v>102173.53</v>
      </c>
      <c r="F11" s="66">
        <v>259653.89</v>
      </c>
      <c r="G11" s="66">
        <v>259653.89</v>
      </c>
      <c r="H11" s="66">
        <f t="shared" si="0"/>
        <v>157480.36000000002</v>
      </c>
      <c r="I11" s="67">
        <f t="shared" si="2"/>
        <v>157480.36000000002</v>
      </c>
      <c r="J11" s="8"/>
    </row>
    <row r="12" spans="1:10" x14ac:dyDescent="0.2">
      <c r="A12" s="43">
        <v>61</v>
      </c>
      <c r="B12" s="33" t="s">
        <v>16</v>
      </c>
      <c r="C12" s="66">
        <v>102173.53</v>
      </c>
      <c r="D12" s="66">
        <v>0</v>
      </c>
      <c r="E12" s="66">
        <f t="shared" si="1"/>
        <v>102173.53</v>
      </c>
      <c r="F12" s="66">
        <v>259653.89</v>
      </c>
      <c r="G12" s="66">
        <v>259653.89</v>
      </c>
      <c r="H12" s="66">
        <f t="shared" si="0"/>
        <v>157480.36000000002</v>
      </c>
      <c r="I12" s="67">
        <f t="shared" si="2"/>
        <v>157480.36000000002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59449614.93</v>
      </c>
      <c r="D14" s="66">
        <v>15433730.48</v>
      </c>
      <c r="E14" s="66">
        <f>C14+D14</f>
        <v>74883345.409999996</v>
      </c>
      <c r="F14" s="66">
        <v>75961891.609999999</v>
      </c>
      <c r="G14" s="66">
        <v>75961891.609999999</v>
      </c>
      <c r="H14" s="66">
        <f t="shared" si="0"/>
        <v>16512276.68</v>
      </c>
      <c r="I14" s="67">
        <f t="shared" si="2"/>
        <v>16512276.68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15578535.15</v>
      </c>
      <c r="E20" s="68">
        <f>SUM(E21)</f>
        <v>15578535.15</v>
      </c>
      <c r="F20" s="68">
        <f>SUM(F21)</f>
        <v>14544553.66</v>
      </c>
      <c r="G20" s="68">
        <f>SUM(G21)</f>
        <v>14544553.66</v>
      </c>
      <c r="H20" s="68">
        <f t="shared" si="0"/>
        <v>14544553.66</v>
      </c>
      <c r="I20" s="70">
        <f>SUM(I21)</f>
        <v>14544553.66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15578535.15</v>
      </c>
      <c r="E21" s="69">
        <f>C21+D21</f>
        <v>15578535.15</v>
      </c>
      <c r="F21" s="69">
        <v>14544553.66</v>
      </c>
      <c r="G21" s="69">
        <v>14544553.66</v>
      </c>
      <c r="H21" s="69">
        <f t="shared" si="0"/>
        <v>14544553.66</v>
      </c>
      <c r="I21" s="73">
        <f t="shared" si="2"/>
        <v>14544553.66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ht="23.25" customHeight="1" x14ac:dyDescent="0.2">
      <c r="A24" s="48"/>
      <c r="B24" s="46"/>
      <c r="C24" s="46"/>
      <c r="D24" s="47"/>
    </row>
    <row r="25" spans="1:10" x14ac:dyDescent="0.2">
      <c r="A25" s="49"/>
      <c r="B25" s="51" t="s">
        <v>48</v>
      </c>
      <c r="C25" s="51" t="s">
        <v>48</v>
      </c>
      <c r="D25" s="51"/>
    </row>
    <row r="26" spans="1:10" x14ac:dyDescent="0.2">
      <c r="A26" s="51"/>
      <c r="B26" s="49" t="s">
        <v>79</v>
      </c>
      <c r="C26" s="49" t="s">
        <v>81</v>
      </c>
      <c r="D26" s="49"/>
    </row>
    <row r="27" spans="1:10" x14ac:dyDescent="0.2">
      <c r="A27" s="51"/>
      <c r="B27" s="49" t="s">
        <v>80</v>
      </c>
      <c r="C27" s="74" t="s">
        <v>82</v>
      </c>
      <c r="D27" s="74"/>
    </row>
    <row r="28" spans="1:10" x14ac:dyDescent="0.2">
      <c r="A28" s="51"/>
      <c r="B28" s="53"/>
      <c r="C28" s="54"/>
      <c r="D28" s="55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2022-02-17T23:04:30Z</cp:lastPrinted>
  <dcterms:created xsi:type="dcterms:W3CDTF">2012-12-11T20:48:19Z</dcterms:created>
  <dcterms:modified xsi:type="dcterms:W3CDTF">2022-02-17T23:05:22Z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