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6" windowHeight="1116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H39" i="4" s="1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31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<sst xmlns="http://schemas.openxmlformats.org/spreadsheetml/2006/main" count="60" uniqueCount="37">
  <si>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</si>
  <si>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</si>
  <si>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</si>
  <si>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</si>
  <si>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</si>
  <si>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</si>
  <si>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</si>
  <si>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</si>
  <si>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</si>
  <si>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</si>
  <si>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</si>
  <si>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</si>
  <si>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</si>
  <si>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</si>
  <si>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</si>
  <si>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</si>
  <si>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</si>
  <si>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</si>
  <si>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</si>
  <si>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</si>
  <si>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</si>
  <si>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</si>
  <si>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</si>
  <si>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</si>
  <si>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</si>
  <si>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</si>
  <si>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</si>
  <si>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</si>
  <si>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</si>
  <si>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</si>
  <si>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</si>
  <si>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</si>
  <si>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</si>
  <si>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</si>
  <si>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SISTEMA MUNICIPAL PARA EL DESARROLLO INTEGRAL DE LA FAMILIA DE SANTA CATARINA, GUANAJUATO
ESTADO ANALÍTICO DE INGRESOS
DEL 1 DE ENERO AL 31 DE DICIEMBRE DEL 2019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</si>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</sst>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0" xfId="8" applyFont="1" applyFill="1" applyBorder="1" applyAlignment="1" applyProtection="1">
      <alignment horizontal="justify" vertical="top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</xf>
    <xf numFmtId="0" fontId="8" fillId="0" borderId="5" xfId="9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>
      <alignment vertical="top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44</xdr:row>
      <xdr:rowOff>0</xdr:rowOff>
    </xdr:from>
    <xdr:to>
      <xdr:col>1</xdr:col>
      <xdr:colOff>2636520</xdr:colOff>
      <xdr:row>49</xdr:row>
      <xdr:rowOff>30480</xdr:rowOff>
    </xdr:to>
    <xdr:sp macro="" textlink="">
      <xdr:nvSpPr>
        <xdr:cNvPr id="2" name="1 CuadroTexto"/>
        <xdr:cNvSpPr txBox="1"/>
      </xdr:nvSpPr>
      <xdr:spPr>
        <a:xfrm>
          <a:off x="579120" y="74447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4</xdr:col>
      <xdr:colOff>419100</xdr:colOff>
      <xdr:row>44</xdr:row>
      <xdr:rowOff>0</xdr:rowOff>
    </xdr:from>
    <xdr:to>
      <xdr:col>6</xdr:col>
      <xdr:colOff>670560</xdr:colOff>
      <xdr:row>49</xdr:row>
      <xdr:rowOff>30480</xdr:rowOff>
    </xdr:to>
    <xdr:sp macro="" textlink="">
      <xdr:nvSpPr>
        <xdr:cNvPr id="3" name="2 CuadroTexto"/>
        <xdr:cNvSpPr txBox="1"/>
      </xdr:nvSpPr>
      <xdr:spPr>
        <a:xfrm>
          <a:off x="5859780" y="74447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workbookViewId="0">
      <selection activeCell="B45" sqref="B45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9" t="s">
        <v>34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11"/>
      <c r="B5" s="12" t="s">
        <v>0</v>
      </c>
      <c r="C5" s="13">
        <v>0</v>
      </c>
      <c r="D5" s="13">
        <v>0</v>
      </c>
      <c r="E5" s="13">
        <f>C5+D5</f>
        <v>0</v>
      </c>
      <c r="F5" s="13">
        <v>0</v>
      </c>
      <c r="G5" s="13">
        <v>0</v>
      </c>
      <c r="H5" s="13">
        <f>G5-C5</f>
        <v>0</v>
      </c>
    </row>
    <row r="6" spans="1:8" x14ac:dyDescent="0.2">
      <c r="A6" s="14"/>
      <c r="B6" s="15" t="s">
        <v>1</v>
      </c>
      <c r="C6" s="16">
        <v>0</v>
      </c>
      <c r="D6" s="16">
        <v>0</v>
      </c>
      <c r="E6" s="16">
        <f t="shared" ref="E6:E14" si="0">C6+D6</f>
        <v>0</v>
      </c>
      <c r="F6" s="16">
        <v>0</v>
      </c>
      <c r="G6" s="16">
        <v>0</v>
      </c>
      <c r="H6" s="16">
        <f t="shared" ref="H6:H14" si="1">G6-C6</f>
        <v>0</v>
      </c>
    </row>
    <row r="7" spans="1:8" x14ac:dyDescent="0.2">
      <c r="A7" s="11"/>
      <c r="B7" s="12" t="s">
        <v>2</v>
      </c>
      <c r="C7" s="16">
        <v>0</v>
      </c>
      <c r="D7" s="16">
        <v>0</v>
      </c>
      <c r="E7" s="16">
        <f t="shared" si="0"/>
        <v>0</v>
      </c>
      <c r="F7" s="16">
        <v>0</v>
      </c>
      <c r="G7" s="16">
        <v>0</v>
      </c>
      <c r="H7" s="16">
        <f t="shared" si="1"/>
        <v>0</v>
      </c>
    </row>
    <row r="8" spans="1:8" x14ac:dyDescent="0.2">
      <c r="A8" s="11"/>
      <c r="B8" s="12" t="s">
        <v>3</v>
      </c>
      <c r="C8" s="16">
        <v>0</v>
      </c>
      <c r="D8" s="16">
        <v>0</v>
      </c>
      <c r="E8" s="16">
        <f t="shared" si="0"/>
        <v>0</v>
      </c>
      <c r="F8" s="16">
        <v>0</v>
      </c>
      <c r="G8" s="16">
        <v>0</v>
      </c>
      <c r="H8" s="16">
        <f t="shared" si="1"/>
        <v>0</v>
      </c>
    </row>
    <row r="9" spans="1:8" x14ac:dyDescent="0.2">
      <c r="A9" s="11"/>
      <c r="B9" s="12" t="s">
        <v>4</v>
      </c>
      <c r="C9" s="16">
        <v>0</v>
      </c>
      <c r="D9" s="16">
        <v>0</v>
      </c>
      <c r="E9" s="16">
        <f t="shared" si="0"/>
        <v>0</v>
      </c>
      <c r="F9" s="16">
        <v>0</v>
      </c>
      <c r="G9" s="16">
        <v>0</v>
      </c>
      <c r="H9" s="16">
        <f t="shared" si="1"/>
        <v>0</v>
      </c>
    </row>
    <row r="10" spans="1:8" x14ac:dyDescent="0.2">
      <c r="A10" s="14"/>
      <c r="B10" s="15" t="s">
        <v>5</v>
      </c>
      <c r="C10" s="16">
        <v>0</v>
      </c>
      <c r="D10" s="16">
        <v>0</v>
      </c>
      <c r="E10" s="16">
        <f t="shared" si="0"/>
        <v>0</v>
      </c>
      <c r="F10" s="16">
        <v>0</v>
      </c>
      <c r="G10" s="16">
        <v>0</v>
      </c>
      <c r="H10" s="16">
        <f t="shared" si="1"/>
        <v>0</v>
      </c>
    </row>
    <row r="11" spans="1:8" x14ac:dyDescent="0.2">
      <c r="A11" s="17"/>
      <c r="B11" s="12" t="s">
        <v>24</v>
      </c>
      <c r="C11" s="16">
        <v>0</v>
      </c>
      <c r="D11" s="16">
        <v>0</v>
      </c>
      <c r="E11" s="16">
        <f t="shared" si="0"/>
        <v>0</v>
      </c>
      <c r="F11" s="16">
        <v>0</v>
      </c>
      <c r="G11" s="16">
        <v>0</v>
      </c>
      <c r="H11" s="16">
        <f t="shared" si="1"/>
        <v>0</v>
      </c>
    </row>
    <row r="12" spans="1:8" ht="20.399999999999999" x14ac:dyDescent="0.2">
      <c r="A12" s="17"/>
      <c r="B12" s="12" t="s">
        <v>25</v>
      </c>
      <c r="C12" s="16">
        <v>239148</v>
      </c>
      <c r="D12" s="16">
        <v>184087.5</v>
      </c>
      <c r="E12" s="16">
        <f t="shared" si="0"/>
        <v>423235.5</v>
      </c>
      <c r="F12" s="16">
        <v>423235.5</v>
      </c>
      <c r="G12" s="16">
        <v>423235.5</v>
      </c>
      <c r="H12" s="16">
        <f t="shared" si="1"/>
        <v>184087.5</v>
      </c>
    </row>
    <row r="13" spans="1:8" ht="20.399999999999999" x14ac:dyDescent="0.2">
      <c r="A13" s="17"/>
      <c r="B13" s="12" t="s">
        <v>26</v>
      </c>
      <c r="C13" s="16">
        <v>3018000</v>
      </c>
      <c r="D13" s="16">
        <v>-153061.22</v>
      </c>
      <c r="E13" s="16">
        <f t="shared" si="0"/>
        <v>2864938.78</v>
      </c>
      <c r="F13" s="16">
        <v>2882938.78</v>
      </c>
      <c r="G13" s="16">
        <v>2882938.78</v>
      </c>
      <c r="H13" s="16">
        <f t="shared" si="1"/>
        <v>-135061.2200000002</v>
      </c>
    </row>
    <row r="14" spans="1:8" x14ac:dyDescent="0.2">
      <c r="A14" s="11"/>
      <c r="B14" s="12" t="s">
        <v>6</v>
      </c>
      <c r="C14" s="16">
        <v>0</v>
      </c>
      <c r="D14" s="16">
        <v>700000</v>
      </c>
      <c r="E14" s="16">
        <f t="shared" si="0"/>
        <v>700000</v>
      </c>
      <c r="F14" s="16">
        <v>664610.59</v>
      </c>
      <c r="G14" s="16">
        <v>664610.59</v>
      </c>
      <c r="H14" s="16">
        <f t="shared" si="1"/>
        <v>664610.59</v>
      </c>
    </row>
    <row r="15" spans="1:8" x14ac:dyDescent="0.2">
      <c r="A15" s="11"/>
      <c r="B15" s="18"/>
      <c r="C15" s="19"/>
      <c r="D15" s="19"/>
      <c r="E15" s="19"/>
      <c r="F15" s="19"/>
      <c r="G15" s="19"/>
      <c r="H15" s="19"/>
    </row>
    <row r="16" spans="1:8" x14ac:dyDescent="0.2">
      <c r="A16" s="20"/>
      <c r="B16" s="21" t="s">
        <v>13</v>
      </c>
      <c r="C16" s="22">
        <f>SUM(C5:C14)</f>
        <v>3257148</v>
      </c>
      <c r="D16" s="22">
        <f t="shared" ref="D16:H16" si="2">SUM(D5:D14)</f>
        <v>731026.28</v>
      </c>
      <c r="E16" s="22">
        <f t="shared" si="2"/>
        <v>3988174.28</v>
      </c>
      <c r="F16" s="22">
        <f t="shared" si="2"/>
        <v>3970784.8699999996</v>
      </c>
      <c r="G16" s="23">
        <f t="shared" si="2"/>
        <v>3970784.8699999996</v>
      </c>
      <c r="H16" s="24">
        <f t="shared" si="2"/>
        <v>713636.86999999976</v>
      </c>
    </row>
    <row r="17" spans="1:8" x14ac:dyDescent="0.2">
      <c r="A17" s="25"/>
      <c r="B17" s="26"/>
      <c r="C17" s="27"/>
      <c r="D17" s="27"/>
      <c r="E17" s="28"/>
      <c r="F17" s="29" t="s">
        <v>21</v>
      </c>
      <c r="G17" s="30"/>
      <c r="H17" s="31"/>
    </row>
    <row r="18" spans="1:8" ht="10.199999999999999" customHeight="1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</row>
    <row r="19" spans="1:8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</row>
    <row r="20" spans="1:8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2" t="s">
        <v>27</v>
      </c>
      <c r="B21" s="33"/>
      <c r="C21" s="34">
        <f t="shared" ref="C21:H21" si="3">SUM(C22+C23+C24+C25+C26+C27+C28+C29)</f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</row>
    <row r="22" spans="1:8" x14ac:dyDescent="0.2">
      <c r="A22" s="35"/>
      <c r="B22" s="36" t="s">
        <v>0</v>
      </c>
      <c r="C22" s="37">
        <v>0</v>
      </c>
      <c r="D22" s="37">
        <v>0</v>
      </c>
      <c r="E22" s="37">
        <f t="shared" ref="E22:E29" si="4">C22+D22</f>
        <v>0</v>
      </c>
      <c r="F22" s="37">
        <v>0</v>
      </c>
      <c r="G22" s="37">
        <v>0</v>
      </c>
      <c r="H22" s="37">
        <f t="shared" ref="H22:H29" si="5">G22-C22</f>
        <v>0</v>
      </c>
    </row>
    <row r="23" spans="1:8" x14ac:dyDescent="0.2">
      <c r="A23" s="35"/>
      <c r="B23" s="36" t="s">
        <v>1</v>
      </c>
      <c r="C23" s="37">
        <v>0</v>
      </c>
      <c r="D23" s="37">
        <v>0</v>
      </c>
      <c r="E23" s="37">
        <f t="shared" si="4"/>
        <v>0</v>
      </c>
      <c r="F23" s="37">
        <v>0</v>
      </c>
      <c r="G23" s="37">
        <v>0</v>
      </c>
      <c r="H23" s="37">
        <f t="shared" si="5"/>
        <v>0</v>
      </c>
    </row>
    <row r="24" spans="1:8" x14ac:dyDescent="0.2">
      <c r="A24" s="35"/>
      <c r="B24" s="36" t="s">
        <v>2</v>
      </c>
      <c r="C24" s="37">
        <v>0</v>
      </c>
      <c r="D24" s="37">
        <v>0</v>
      </c>
      <c r="E24" s="37">
        <f t="shared" si="4"/>
        <v>0</v>
      </c>
      <c r="F24" s="37">
        <v>0</v>
      </c>
      <c r="G24" s="37">
        <v>0</v>
      </c>
      <c r="H24" s="37">
        <f t="shared" si="5"/>
        <v>0</v>
      </c>
    </row>
    <row r="25" spans="1:8" x14ac:dyDescent="0.2">
      <c r="A25" s="35"/>
      <c r="B25" s="36" t="s">
        <v>3</v>
      </c>
      <c r="C25" s="37">
        <v>0</v>
      </c>
      <c r="D25" s="37">
        <v>0</v>
      </c>
      <c r="E25" s="37">
        <f t="shared" si="4"/>
        <v>0</v>
      </c>
      <c r="F25" s="37">
        <v>0</v>
      </c>
      <c r="G25" s="37">
        <v>0</v>
      </c>
      <c r="H25" s="37">
        <f t="shared" si="5"/>
        <v>0</v>
      </c>
    </row>
    <row r="26" spans="1:8" ht="11.4" x14ac:dyDescent="0.2">
      <c r="A26" s="35"/>
      <c r="B26" s="36" t="s">
        <v>28</v>
      </c>
      <c r="C26" s="37">
        <v>0</v>
      </c>
      <c r="D26" s="37">
        <v>0</v>
      </c>
      <c r="E26" s="37">
        <f t="shared" si="4"/>
        <v>0</v>
      </c>
      <c r="F26" s="37">
        <v>0</v>
      </c>
      <c r="G26" s="37">
        <v>0</v>
      </c>
      <c r="H26" s="37">
        <f t="shared" si="5"/>
        <v>0</v>
      </c>
    </row>
    <row r="27" spans="1:8" ht="11.4" x14ac:dyDescent="0.2">
      <c r="A27" s="35"/>
      <c r="B27" s="36" t="s">
        <v>29</v>
      </c>
      <c r="C27" s="37">
        <v>0</v>
      </c>
      <c r="D27" s="37">
        <v>0</v>
      </c>
      <c r="E27" s="37">
        <f t="shared" si="4"/>
        <v>0</v>
      </c>
      <c r="F27" s="37">
        <v>0</v>
      </c>
      <c r="G27" s="37">
        <v>0</v>
      </c>
      <c r="H27" s="37">
        <f t="shared" si="5"/>
        <v>0</v>
      </c>
    </row>
    <row r="28" spans="1:8" ht="20.399999999999999" x14ac:dyDescent="0.2">
      <c r="A28" s="35"/>
      <c r="B28" s="36" t="s">
        <v>30</v>
      </c>
      <c r="C28" s="37">
        <v>0</v>
      </c>
      <c r="D28" s="37">
        <v>0</v>
      </c>
      <c r="E28" s="37">
        <f t="shared" si="4"/>
        <v>0</v>
      </c>
      <c r="F28" s="37">
        <v>0</v>
      </c>
      <c r="G28" s="37">
        <v>0</v>
      </c>
      <c r="H28" s="37">
        <f t="shared" si="5"/>
        <v>0</v>
      </c>
    </row>
    <row r="29" spans="1:8" ht="20.399999999999999" x14ac:dyDescent="0.2">
      <c r="A29" s="35"/>
      <c r="B29" s="36" t="s">
        <v>26</v>
      </c>
      <c r="C29" s="37">
        <v>0</v>
      </c>
      <c r="D29" s="37">
        <v>0</v>
      </c>
      <c r="E29" s="37">
        <f t="shared" si="4"/>
        <v>0</v>
      </c>
      <c r="F29" s="37">
        <v>0</v>
      </c>
      <c r="G29" s="37">
        <v>0</v>
      </c>
      <c r="H29" s="37">
        <f t="shared" si="5"/>
        <v>0</v>
      </c>
    </row>
    <row r="30" spans="1:8" x14ac:dyDescent="0.2">
      <c r="A30" s="35"/>
      <c r="B30" s="36"/>
      <c r="C30" s="37"/>
      <c r="D30" s="37"/>
      <c r="E30" s="37"/>
      <c r="F30" s="37"/>
      <c r="G30" s="37"/>
      <c r="H30" s="37"/>
    </row>
    <row r="31" spans="1:8" ht="36.75" customHeight="1" x14ac:dyDescent="0.2">
      <c r="A31" s="47" t="s">
        <v>35</v>
      </c>
      <c r="B31" s="48"/>
      <c r="C31" s="38">
        <f t="shared" ref="C31:H31" si="6">SUM(C32:C35)</f>
        <v>3257148</v>
      </c>
      <c r="D31" s="38">
        <f t="shared" si="6"/>
        <v>31026.28</v>
      </c>
      <c r="E31" s="38">
        <f t="shared" si="6"/>
        <v>3288174.28</v>
      </c>
      <c r="F31" s="38">
        <f t="shared" si="6"/>
        <v>3306174.28</v>
      </c>
      <c r="G31" s="38">
        <f t="shared" si="6"/>
        <v>3306174.28</v>
      </c>
      <c r="H31" s="38">
        <f t="shared" si="6"/>
        <v>49026.279999999795</v>
      </c>
    </row>
    <row r="32" spans="1:8" x14ac:dyDescent="0.2">
      <c r="A32" s="35"/>
      <c r="B32" s="36" t="s">
        <v>1</v>
      </c>
      <c r="C32" s="37">
        <v>0</v>
      </c>
      <c r="D32" s="37">
        <v>0</v>
      </c>
      <c r="E32" s="37">
        <f>C32+D32</f>
        <v>0</v>
      </c>
      <c r="F32" s="37">
        <v>0</v>
      </c>
      <c r="G32" s="37">
        <v>0</v>
      </c>
      <c r="H32" s="37">
        <f>G32-C32</f>
        <v>0</v>
      </c>
    </row>
    <row r="33" spans="1:8" ht="11.4" x14ac:dyDescent="0.2">
      <c r="A33" s="35"/>
      <c r="B33" s="36" t="s">
        <v>31</v>
      </c>
      <c r="C33" s="37">
        <v>0</v>
      </c>
      <c r="D33" s="37">
        <v>0</v>
      </c>
      <c r="E33" s="37">
        <f>C33+D33</f>
        <v>0</v>
      </c>
      <c r="F33" s="37">
        <v>0</v>
      </c>
      <c r="G33" s="37">
        <v>0</v>
      </c>
      <c r="H33" s="37">
        <f t="shared" ref="H33:H35" si="7">G33-C33</f>
        <v>0</v>
      </c>
    </row>
    <row r="34" spans="1:8" ht="11.4" x14ac:dyDescent="0.2">
      <c r="A34" s="35"/>
      <c r="B34" s="36" t="s">
        <v>32</v>
      </c>
      <c r="C34" s="37">
        <v>0</v>
      </c>
      <c r="D34" s="37">
        <v>0</v>
      </c>
      <c r="E34" s="37">
        <f>C34+D34</f>
        <v>0</v>
      </c>
      <c r="F34" s="37">
        <v>0</v>
      </c>
      <c r="G34" s="37">
        <v>0</v>
      </c>
      <c r="H34" s="37">
        <f t="shared" si="7"/>
        <v>0</v>
      </c>
    </row>
    <row r="35" spans="1:8" ht="20.399999999999999" x14ac:dyDescent="0.2">
      <c r="A35" s="35"/>
      <c r="B35" s="36" t="s">
        <v>26</v>
      </c>
      <c r="C35" s="37">
        <v>3257148</v>
      </c>
      <c r="D35" s="37">
        <v>31026.28</v>
      </c>
      <c r="E35" s="37">
        <f>C35+D35</f>
        <v>3288174.28</v>
      </c>
      <c r="F35" s="37">
        <v>3306174.28</v>
      </c>
      <c r="G35" s="37">
        <v>3306174.28</v>
      </c>
      <c r="H35" s="37">
        <f t="shared" si="7"/>
        <v>49026.279999999795</v>
      </c>
    </row>
    <row r="36" spans="1:8" x14ac:dyDescent="0.2">
      <c r="A36" s="35"/>
      <c r="B36" s="36"/>
      <c r="C36" s="37"/>
      <c r="D36" s="37"/>
      <c r="E36" s="37"/>
      <c r="F36" s="37"/>
      <c r="G36" s="37"/>
      <c r="H36" s="37"/>
    </row>
    <row r="37" spans="1:8" x14ac:dyDescent="0.2">
      <c r="A37" s="39" t="s">
        <v>33</v>
      </c>
      <c r="B37" s="40"/>
      <c r="C37" s="38">
        <f t="shared" ref="C37:H37" si="8">SUM(C38)</f>
        <v>0</v>
      </c>
      <c r="D37" s="38">
        <f t="shared" si="8"/>
        <v>700000</v>
      </c>
      <c r="E37" s="38">
        <f t="shared" si="8"/>
        <v>700000</v>
      </c>
      <c r="F37" s="38">
        <f t="shared" si="8"/>
        <v>664610.59</v>
      </c>
      <c r="G37" s="38">
        <f t="shared" si="8"/>
        <v>664610.59</v>
      </c>
      <c r="H37" s="38">
        <f t="shared" si="8"/>
        <v>664610.59</v>
      </c>
    </row>
    <row r="38" spans="1:8" x14ac:dyDescent="0.2">
      <c r="A38" s="41"/>
      <c r="B38" s="36" t="s">
        <v>6</v>
      </c>
      <c r="C38" s="37">
        <v>0</v>
      </c>
      <c r="D38" s="37">
        <v>700000</v>
      </c>
      <c r="E38" s="37">
        <f>C38+D38</f>
        <v>700000</v>
      </c>
      <c r="F38" s="37">
        <v>664610.59</v>
      </c>
      <c r="G38" s="37">
        <v>664610.59</v>
      </c>
      <c r="H38" s="37">
        <f>G38-C38</f>
        <v>664610.59</v>
      </c>
    </row>
    <row r="39" spans="1:8" x14ac:dyDescent="0.2">
      <c r="A39" s="42"/>
      <c r="B39" s="43" t="s">
        <v>13</v>
      </c>
      <c r="C39" s="22">
        <f>SUM(C37+C31+C21)</f>
        <v>3257148</v>
      </c>
      <c r="D39" s="22">
        <f t="shared" ref="D39:H39" si="9">SUM(D37+D31+D21)</f>
        <v>731026.28</v>
      </c>
      <c r="E39" s="22">
        <f t="shared" si="9"/>
        <v>3988174.28</v>
      </c>
      <c r="F39" s="22">
        <f t="shared" si="9"/>
        <v>3970784.8699999996</v>
      </c>
      <c r="G39" s="22">
        <f t="shared" si="9"/>
        <v>3970784.8699999996</v>
      </c>
      <c r="H39" s="24">
        <f t="shared" si="9"/>
        <v>713636.86999999976</v>
      </c>
    </row>
    <row r="40" spans="1:8" x14ac:dyDescent="0.2">
      <c r="A40" s="44"/>
      <c r="B40" s="26"/>
      <c r="C40" s="27"/>
      <c r="D40" s="27"/>
      <c r="E40" s="27"/>
      <c r="F40" s="29" t="s">
        <v>21</v>
      </c>
      <c r="G40" s="45"/>
      <c r="H40" s="31"/>
    </row>
    <row r="41" spans="1:8" ht="11.4" x14ac:dyDescent="0.2">
      <c r="A41" s="46" t="s">
        <v>36</v>
      </c>
      <c r="B41" s="18"/>
      <c r="C41" s="18"/>
      <c r="D41" s="18"/>
      <c r="E41" s="18"/>
      <c r="F41" s="18"/>
      <c r="G41" s="18"/>
      <c r="H41" s="18"/>
    </row>
    <row r="42" spans="1:8" x14ac:dyDescent="0.2">
      <c r="B42" s="9"/>
    </row>
    <row r="43" spans="1:8" x14ac:dyDescent="0.2">
      <c r="B43" s="10"/>
    </row>
    <row r="44" spans="1:8" x14ac:dyDescent="0.2">
      <c r="B44" s="10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2020-01-28T22:07:37Z</cp:lastPrinted>
  <dcterms:created xsi:type="dcterms:W3CDTF">2012-12-11T20:48:19Z</dcterms:created>
  <dcterms:modified xsi:type="dcterms:W3CDTF">2020-01-28T22:07:45Z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