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4295" windowHeight="6060" tabRatio="8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<sst xmlns="http://schemas.openxmlformats.org/spreadsheetml/2006/main" count="4243" uniqueCount="3305">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</sst>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7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167" fontId="15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6" fillId="0" borderId="13" xfId="1" applyNumberFormat="1" applyFont="1" applyBorder="1" applyAlignment="1">
      <alignment vertical="center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7" t="s">
        <v>829</v>
      </c>
      <c r="B1" s="158"/>
      <c r="C1" s="158"/>
      <c r="D1" s="158"/>
      <c r="E1" s="15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0" t="s">
        <v>3302</v>
      </c>
      <c r="D3" s="16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5" workbookViewId="0">
      <selection activeCell="C72" sqref="C7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3" t="s">
        <v>542</v>
      </c>
      <c r="B1" s="173"/>
      <c r="C1" s="173"/>
      <c r="D1" s="17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3"/>
    </row>
    <row r="3" spans="1:11" ht="14.25" x14ac:dyDescent="0.45">
      <c r="A3" s="164" t="s">
        <v>166</v>
      </c>
      <c r="B3" s="165"/>
      <c r="C3" s="165"/>
      <c r="D3" s="166"/>
    </row>
    <row r="4" spans="1:11" ht="14.25" x14ac:dyDescent="0.45">
      <c r="A4" s="167" t="str">
        <f>TRIMESTRE</f>
        <v>Del 1 de enero al 31 de diciembre de 2021 (b)</v>
      </c>
      <c r="B4" s="168"/>
      <c r="C4" s="168"/>
      <c r="D4" s="169"/>
    </row>
    <row r="5" spans="1:11" ht="14.25" x14ac:dyDescent="0.45">
      <c r="A5" s="170" t="s">
        <v>118</v>
      </c>
      <c r="B5" s="171"/>
      <c r="C5" s="171"/>
      <c r="D5" s="17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1">C14+C15</f>
        <v>0</v>
      </c>
      <c r="D13" s="40">
        <f t="shared" si="1"/>
        <v>0</v>
      </c>
    </row>
    <row r="14" spans="1:11" x14ac:dyDescent="0.25">
      <c r="A14" s="53" t="s">
        <v>172</v>
      </c>
      <c r="B14" s="23"/>
      <c r="C14" s="23"/>
      <c r="D14" s="23"/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0</v>
      </c>
      <c r="D21" s="40">
        <f t="shared" si="3"/>
        <v>0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0</v>
      </c>
      <c r="D23" s="40">
        <f t="shared" si="4"/>
        <v>0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0</v>
      </c>
      <c r="D33" s="61">
        <f t="shared" si="7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0</v>
      </c>
      <c r="C48" s="124">
        <f>C9</f>
        <v>0</v>
      </c>
      <c r="D48" s="124">
        <f t="shared" ref="D48" si="11">D9</f>
        <v>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5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0</v>
      </c>
      <c r="D59" s="61">
        <f t="shared" si="16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6" zoomScale="85" zoomScaleNormal="85" workbookViewId="0">
      <selection activeCell="F56" sqref="F5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9" t="s">
        <v>206</v>
      </c>
      <c r="B1" s="179"/>
      <c r="C1" s="179"/>
      <c r="D1" s="179"/>
      <c r="E1" s="179"/>
      <c r="F1" s="179"/>
      <c r="G1" s="179"/>
    </row>
    <row r="2" spans="1:8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2"/>
      <c r="G2" s="163"/>
    </row>
    <row r="3" spans="1:8" x14ac:dyDescent="0.25">
      <c r="A3" s="164" t="s">
        <v>207</v>
      </c>
      <c r="B3" s="165"/>
      <c r="C3" s="165"/>
      <c r="D3" s="165"/>
      <c r="E3" s="165"/>
      <c r="F3" s="165"/>
      <c r="G3" s="166"/>
    </row>
    <row r="4" spans="1:8" ht="14.25" x14ac:dyDescent="0.45">
      <c r="A4" s="167" t="str">
        <f>TRIMESTRE</f>
        <v>Del 1 de enero al 31 de diciembre de 2021 (b)</v>
      </c>
      <c r="B4" s="168"/>
      <c r="C4" s="168"/>
      <c r="D4" s="168"/>
      <c r="E4" s="168"/>
      <c r="F4" s="168"/>
      <c r="G4" s="169"/>
    </row>
    <row r="5" spans="1:8" ht="14.25" x14ac:dyDescent="0.45">
      <c r="A5" s="170" t="s">
        <v>118</v>
      </c>
      <c r="B5" s="171"/>
      <c r="C5" s="171"/>
      <c r="D5" s="171"/>
      <c r="E5" s="171"/>
      <c r="F5" s="171"/>
      <c r="G5" s="172"/>
    </row>
    <row r="6" spans="1:8" x14ac:dyDescent="0.25">
      <c r="A6" s="176" t="s">
        <v>214</v>
      </c>
      <c r="B6" s="178" t="s">
        <v>208</v>
      </c>
      <c r="C6" s="178"/>
      <c r="D6" s="178"/>
      <c r="E6" s="178"/>
      <c r="F6" s="178"/>
      <c r="G6" s="178" t="s">
        <v>209</v>
      </c>
    </row>
    <row r="7" spans="1:8" ht="30" x14ac:dyDescent="0.25">
      <c r="A7" s="17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4"/>
        <v>0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0</v>
      </c>
      <c r="C41" s="61">
        <f t="shared" ref="C41:E41" si="6">SUM(C9,C10,C11,C12,C13,C14,C15,C16,C28,C34,C35,C37)</f>
        <v>0</v>
      </c>
      <c r="D41" s="61">
        <f t="shared" si="6"/>
        <v>0</v>
      </c>
      <c r="E41" s="61">
        <f t="shared" si="6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186110.86</v>
      </c>
      <c r="D67" s="61">
        <f t="shared" si="13"/>
        <v>186110.86</v>
      </c>
      <c r="E67" s="61">
        <f t="shared" si="13"/>
        <v>10000</v>
      </c>
      <c r="F67" s="61">
        <f t="shared" si="13"/>
        <v>10000</v>
      </c>
      <c r="G67" s="61">
        <f t="shared" si="13"/>
        <v>10000</v>
      </c>
    </row>
    <row r="68" spans="1:7" x14ac:dyDescent="0.25">
      <c r="A68" s="53" t="s">
        <v>269</v>
      </c>
      <c r="B68" s="200">
        <v>0</v>
      </c>
      <c r="C68" s="200">
        <v>186110.86</v>
      </c>
      <c r="D68" s="200">
        <v>186110.86</v>
      </c>
      <c r="E68" s="200">
        <v>10000</v>
      </c>
      <c r="F68" s="200">
        <v>10000</v>
      </c>
      <c r="G68" s="200">
        <v>10000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0</v>
      </c>
      <c r="C70" s="61">
        <f t="shared" ref="C70:G70" si="14">C41+C65+C67</f>
        <v>186110.86</v>
      </c>
      <c r="D70" s="61">
        <f t="shared" si="14"/>
        <v>186110.86</v>
      </c>
      <c r="E70" s="61">
        <f t="shared" si="14"/>
        <v>10000</v>
      </c>
      <c r="F70" s="61">
        <f t="shared" si="14"/>
        <v>10000</v>
      </c>
      <c r="G70" s="61">
        <f t="shared" si="14"/>
        <v>10000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186110.86</v>
      </c>
      <c r="R57">
        <f>'Formato 5'!D67</f>
        <v>186110.86</v>
      </c>
      <c r="S57">
        <f>'Formato 5'!E67</f>
        <v>10000</v>
      </c>
      <c r="T57">
        <f>'Formato 5'!F67</f>
        <v>10000</v>
      </c>
      <c r="U57">
        <f>'Formato 5'!G67</f>
        <v>10000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186110.86</v>
      </c>
      <c r="R58">
        <f>'Formato 5'!D68</f>
        <v>186110.86</v>
      </c>
      <c r="S58">
        <f>'Formato 5'!E68</f>
        <v>10000</v>
      </c>
      <c r="T58">
        <f>'Formato 5'!F68</f>
        <v>10000</v>
      </c>
      <c r="U58">
        <f>'Formato 5'!G68</f>
        <v>10000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E156" sqref="E15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0" t="s">
        <v>3285</v>
      </c>
      <c r="B1" s="179"/>
      <c r="C1" s="179"/>
      <c r="D1" s="179"/>
      <c r="E1" s="179"/>
      <c r="F1" s="179"/>
      <c r="G1" s="179"/>
    </row>
    <row r="2" spans="1:7" ht="14.25" x14ac:dyDescent="0.45">
      <c r="A2" s="183" t="str">
        <f>ENTE_PUBLICO_A</f>
        <v>SISTEMA PARA EL DESARROLLO INTEGRAL DE LA FAMILIA, Gobierno del Estado de Guanajuato (a)</v>
      </c>
      <c r="B2" s="183"/>
      <c r="C2" s="183"/>
      <c r="D2" s="183"/>
      <c r="E2" s="183"/>
      <c r="F2" s="183"/>
      <c r="G2" s="183"/>
    </row>
    <row r="3" spans="1:7" x14ac:dyDescent="0.25">
      <c r="A3" s="184" t="s">
        <v>277</v>
      </c>
      <c r="B3" s="184"/>
      <c r="C3" s="184"/>
      <c r="D3" s="184"/>
      <c r="E3" s="184"/>
      <c r="F3" s="184"/>
      <c r="G3" s="184"/>
    </row>
    <row r="4" spans="1:7" x14ac:dyDescent="0.25">
      <c r="A4" s="184" t="s">
        <v>278</v>
      </c>
      <c r="B4" s="184"/>
      <c r="C4" s="184"/>
      <c r="D4" s="184"/>
      <c r="E4" s="184"/>
      <c r="F4" s="184"/>
      <c r="G4" s="184"/>
    </row>
    <row r="5" spans="1:7" ht="14.25" x14ac:dyDescent="0.45">
      <c r="A5" s="185" t="str">
        <f>TRIMESTRE</f>
        <v>Del 1 de enero al 31 de diciembre de 2021 (b)</v>
      </c>
      <c r="B5" s="185"/>
      <c r="C5" s="185"/>
      <c r="D5" s="185"/>
      <c r="E5" s="185"/>
      <c r="F5" s="185"/>
      <c r="G5" s="185"/>
    </row>
    <row r="6" spans="1:7" ht="14.25" x14ac:dyDescent="0.45">
      <c r="A6" s="177" t="s">
        <v>118</v>
      </c>
      <c r="B6" s="177"/>
      <c r="C6" s="177"/>
      <c r="D6" s="177"/>
      <c r="E6" s="177"/>
      <c r="F6" s="177"/>
      <c r="G6" s="177"/>
    </row>
    <row r="7" spans="1:7" ht="15" customHeight="1" x14ac:dyDescent="0.25">
      <c r="A7" s="181" t="s">
        <v>0</v>
      </c>
      <c r="B7" s="181" t="s">
        <v>279</v>
      </c>
      <c r="C7" s="181"/>
      <c r="D7" s="181"/>
      <c r="E7" s="181"/>
      <c r="F7" s="181"/>
      <c r="G7" s="182" t="s">
        <v>280</v>
      </c>
    </row>
    <row r="8" spans="1:7" ht="30" x14ac:dyDescent="0.25">
      <c r="A8" s="18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1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/>
      <c r="C11" s="80"/>
      <c r="D11" s="80"/>
      <c r="E11" s="80"/>
      <c r="F11" s="80"/>
      <c r="G11" s="80">
        <f>D11-E11</f>
        <v>0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>
        <f>D12-E12</f>
        <v>0</v>
      </c>
    </row>
    <row r="13" spans="1:7" x14ac:dyDescent="0.25">
      <c r="A13" s="84" t="s">
        <v>289</v>
      </c>
      <c r="B13" s="80"/>
      <c r="C13" s="80"/>
      <c r="D13" s="80"/>
      <c r="E13" s="80"/>
      <c r="F13" s="80"/>
      <c r="G13" s="80">
        <f t="shared" ref="G13:G17" si="2">D13-E13</f>
        <v>0</v>
      </c>
    </row>
    <row r="14" spans="1:7" x14ac:dyDescent="0.25">
      <c r="A14" s="84" t="s">
        <v>290</v>
      </c>
      <c r="B14" s="80"/>
      <c r="C14" s="80"/>
      <c r="D14" s="80"/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/>
      <c r="C15" s="80"/>
      <c r="D15" s="80"/>
      <c r="E15" s="80"/>
      <c r="F15" s="80"/>
      <c r="G15" s="80">
        <f t="shared" si="2"/>
        <v>0</v>
      </c>
    </row>
    <row r="16" spans="1:7" x14ac:dyDescent="0.2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/>
      <c r="C19" s="80"/>
      <c r="D19" s="80"/>
      <c r="E19" s="80"/>
      <c r="F19" s="80"/>
      <c r="G19" s="80">
        <f>D19-E19</f>
        <v>0</v>
      </c>
    </row>
    <row r="20" spans="1:7" x14ac:dyDescent="0.25">
      <c r="A20" s="84" t="s">
        <v>296</v>
      </c>
      <c r="B20" s="80"/>
      <c r="C20" s="80"/>
      <c r="D20" s="80"/>
      <c r="E20" s="80"/>
      <c r="F20" s="80"/>
      <c r="G20" s="80">
        <f t="shared" ref="G20:G27" si="4">D20-E20</f>
        <v>0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/>
      <c r="C23" s="80"/>
      <c r="D23" s="80"/>
      <c r="E23" s="80"/>
      <c r="F23" s="80"/>
      <c r="G23" s="80">
        <f t="shared" si="4"/>
        <v>0</v>
      </c>
    </row>
    <row r="24" spans="1:7" x14ac:dyDescent="0.25">
      <c r="A24" s="84" t="s">
        <v>300</v>
      </c>
      <c r="B24" s="80"/>
      <c r="C24" s="80"/>
      <c r="D24" s="80"/>
      <c r="E24" s="80"/>
      <c r="F24" s="80"/>
      <c r="G24" s="80">
        <f t="shared" si="4"/>
        <v>0</v>
      </c>
    </row>
    <row r="25" spans="1:7" x14ac:dyDescent="0.25">
      <c r="A25" s="84" t="s">
        <v>301</v>
      </c>
      <c r="B25" s="80"/>
      <c r="C25" s="80"/>
      <c r="D25" s="80"/>
      <c r="E25" s="80"/>
      <c r="F25" s="80"/>
      <c r="G25" s="80">
        <f t="shared" si="4"/>
        <v>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/>
      <c r="C27" s="80"/>
      <c r="D27" s="80"/>
      <c r="E27" s="80"/>
      <c r="F27" s="80"/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>
        <f>D29-E29</f>
        <v>0</v>
      </c>
    </row>
    <row r="30" spans="1:7" x14ac:dyDescent="0.25">
      <c r="A30" s="84" t="s">
        <v>306</v>
      </c>
      <c r="B30" s="80"/>
      <c r="C30" s="80"/>
      <c r="D30" s="80"/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/>
      <c r="C31" s="80"/>
      <c r="D31" s="80"/>
      <c r="E31" s="80"/>
      <c r="F31" s="80"/>
      <c r="G31" s="80">
        <f t="shared" si="6"/>
        <v>0</v>
      </c>
    </row>
    <row r="32" spans="1:7" x14ac:dyDescent="0.25">
      <c r="A32" s="84" t="s">
        <v>308</v>
      </c>
      <c r="B32" s="80"/>
      <c r="C32" s="80"/>
      <c r="D32" s="80"/>
      <c r="E32" s="80"/>
      <c r="F32" s="80"/>
      <c r="G32" s="80">
        <f t="shared" si="6"/>
        <v>0</v>
      </c>
    </row>
    <row r="33" spans="1:7" x14ac:dyDescent="0.25">
      <c r="A33" s="84" t="s">
        <v>309</v>
      </c>
      <c r="B33" s="80"/>
      <c r="C33" s="80"/>
      <c r="D33" s="80"/>
      <c r="E33" s="80"/>
      <c r="F33" s="80"/>
      <c r="G33" s="80">
        <f t="shared" si="6"/>
        <v>0</v>
      </c>
    </row>
    <row r="34" spans="1:7" x14ac:dyDescent="0.25">
      <c r="A34" s="84" t="s">
        <v>310</v>
      </c>
      <c r="B34" s="80"/>
      <c r="C34" s="80"/>
      <c r="D34" s="80"/>
      <c r="E34" s="80"/>
      <c r="F34" s="80"/>
      <c r="G34" s="80">
        <f t="shared" si="6"/>
        <v>0</v>
      </c>
    </row>
    <row r="35" spans="1:7" x14ac:dyDescent="0.25">
      <c r="A35" s="84" t="s">
        <v>311</v>
      </c>
      <c r="B35" s="80"/>
      <c r="C35" s="80"/>
      <c r="D35" s="80"/>
      <c r="E35" s="80"/>
      <c r="F35" s="80"/>
      <c r="G35" s="80">
        <f t="shared" si="6"/>
        <v>0</v>
      </c>
    </row>
    <row r="36" spans="1:7" x14ac:dyDescent="0.25">
      <c r="A36" s="84" t="s">
        <v>312</v>
      </c>
      <c r="B36" s="80"/>
      <c r="C36" s="80"/>
      <c r="D36" s="80"/>
      <c r="E36" s="80"/>
      <c r="F36" s="80"/>
      <c r="G36" s="80">
        <f t="shared" si="6"/>
        <v>0</v>
      </c>
    </row>
    <row r="37" spans="1:7" x14ac:dyDescent="0.25">
      <c r="A37" s="84" t="s">
        <v>313</v>
      </c>
      <c r="B37" s="80"/>
      <c r="C37" s="80"/>
      <c r="D37" s="80"/>
      <c r="E37" s="80"/>
      <c r="F37" s="80"/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0</v>
      </c>
      <c r="C159" s="79">
        <f t="shared" ref="C159:G159" si="38">C9+C84</f>
        <v>0</v>
      </c>
      <c r="D159" s="79">
        <f t="shared" si="38"/>
        <v>0</v>
      </c>
      <c r="E159" s="79">
        <f t="shared" si="38"/>
        <v>0</v>
      </c>
      <c r="F159" s="79">
        <f t="shared" si="38"/>
        <v>0</v>
      </c>
      <c r="G159" s="79">
        <f t="shared" si="38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E25" sqref="E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0" t="s">
        <v>3290</v>
      </c>
      <c r="B1" s="180"/>
      <c r="C1" s="180"/>
      <c r="D1" s="180"/>
      <c r="E1" s="180"/>
      <c r="F1" s="180"/>
      <c r="G1" s="180"/>
    </row>
    <row r="2" spans="1:7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2"/>
      <c r="G2" s="163"/>
    </row>
    <row r="3" spans="1:7" x14ac:dyDescent="0.25">
      <c r="A3" s="164" t="s">
        <v>277</v>
      </c>
      <c r="B3" s="165"/>
      <c r="C3" s="165"/>
      <c r="D3" s="165"/>
      <c r="E3" s="165"/>
      <c r="F3" s="165"/>
      <c r="G3" s="166"/>
    </row>
    <row r="4" spans="1:7" x14ac:dyDescent="0.25">
      <c r="A4" s="164" t="s">
        <v>431</v>
      </c>
      <c r="B4" s="165"/>
      <c r="C4" s="165"/>
      <c r="D4" s="165"/>
      <c r="E4" s="165"/>
      <c r="F4" s="165"/>
      <c r="G4" s="166"/>
    </row>
    <row r="5" spans="1:7" ht="14.25" x14ac:dyDescent="0.45">
      <c r="A5" s="167" t="str">
        <f>TRIMESTRE</f>
        <v>Del 1 de enero al 31 de diciembre de 2021 (b)</v>
      </c>
      <c r="B5" s="168"/>
      <c r="C5" s="168"/>
      <c r="D5" s="168"/>
      <c r="E5" s="168"/>
      <c r="F5" s="168"/>
      <c r="G5" s="169"/>
    </row>
    <row r="6" spans="1:7" ht="14.25" x14ac:dyDescent="0.45">
      <c r="A6" s="170" t="s">
        <v>118</v>
      </c>
      <c r="B6" s="171"/>
      <c r="C6" s="171"/>
      <c r="D6" s="171"/>
      <c r="E6" s="171"/>
      <c r="F6" s="171"/>
      <c r="G6" s="172"/>
    </row>
    <row r="7" spans="1:7" x14ac:dyDescent="0.25">
      <c r="A7" s="176" t="s">
        <v>0</v>
      </c>
      <c r="B7" s="178" t="s">
        <v>279</v>
      </c>
      <c r="C7" s="178"/>
      <c r="D7" s="178"/>
      <c r="E7" s="178"/>
      <c r="F7" s="178"/>
      <c r="G7" s="182" t="s">
        <v>280</v>
      </c>
    </row>
    <row r="8" spans="1:7" ht="30" x14ac:dyDescent="0.25">
      <c r="A8" s="17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1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F66" sqref="F6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6" t="s">
        <v>3289</v>
      </c>
      <c r="B1" s="187"/>
      <c r="C1" s="187"/>
      <c r="D1" s="187"/>
      <c r="E1" s="187"/>
      <c r="F1" s="187"/>
      <c r="G1" s="187"/>
    </row>
    <row r="2" spans="1:7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2"/>
      <c r="G2" s="163"/>
    </row>
    <row r="3" spans="1:7" x14ac:dyDescent="0.25">
      <c r="A3" s="164" t="s">
        <v>396</v>
      </c>
      <c r="B3" s="165"/>
      <c r="C3" s="165"/>
      <c r="D3" s="165"/>
      <c r="E3" s="165"/>
      <c r="F3" s="165"/>
      <c r="G3" s="166"/>
    </row>
    <row r="4" spans="1:7" x14ac:dyDescent="0.25">
      <c r="A4" s="164" t="s">
        <v>397</v>
      </c>
      <c r="B4" s="165"/>
      <c r="C4" s="165"/>
      <c r="D4" s="165"/>
      <c r="E4" s="165"/>
      <c r="F4" s="165"/>
      <c r="G4" s="166"/>
    </row>
    <row r="5" spans="1:7" ht="14.25" x14ac:dyDescent="0.45">
      <c r="A5" s="167" t="str">
        <f>TRIMESTRE</f>
        <v>Del 1 de enero al 31 de diciembre de 2021 (b)</v>
      </c>
      <c r="B5" s="168"/>
      <c r="C5" s="168"/>
      <c r="D5" s="168"/>
      <c r="E5" s="168"/>
      <c r="F5" s="168"/>
      <c r="G5" s="169"/>
    </row>
    <row r="6" spans="1:7" ht="14.25" x14ac:dyDescent="0.45">
      <c r="A6" s="170" t="s">
        <v>118</v>
      </c>
      <c r="B6" s="171"/>
      <c r="C6" s="171"/>
      <c r="D6" s="171"/>
      <c r="E6" s="171"/>
      <c r="F6" s="171"/>
      <c r="G6" s="172"/>
    </row>
    <row r="7" spans="1:7" x14ac:dyDescent="0.25">
      <c r="A7" s="165" t="s">
        <v>0</v>
      </c>
      <c r="B7" s="170" t="s">
        <v>279</v>
      </c>
      <c r="C7" s="171"/>
      <c r="D7" s="171"/>
      <c r="E7" s="171"/>
      <c r="F7" s="172"/>
      <c r="G7" s="182" t="s">
        <v>3286</v>
      </c>
    </row>
    <row r="8" spans="1:7" ht="30.75" customHeight="1" x14ac:dyDescent="0.25">
      <c r="A8" s="16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1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0</v>
      </c>
      <c r="C77" s="73">
        <f t="shared" ref="C77:F77" si="18">C43+C9</f>
        <v>0</v>
      </c>
      <c r="D77" s="73">
        <f t="shared" si="18"/>
        <v>0</v>
      </c>
      <c r="E77" s="73">
        <f t="shared" si="18"/>
        <v>0</v>
      </c>
      <c r="F77" s="73">
        <f t="shared" si="18"/>
        <v>0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FAMILIA, Gobierno del Estado de Guanajuato</v>
      </c>
    </row>
    <row r="7" spans="2:3" ht="14.25" x14ac:dyDescent="0.45">
      <c r="C7" t="str">
        <f>CONCATENATE(ENTE_PUBLICO," (a)")</f>
        <v>SISTEMA PARA EL DESARROLLO INTEGRAL DE LA FAMILIA,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D28" sqref="D28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0" t="s">
        <v>3287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2"/>
      <c r="G2" s="163"/>
    </row>
    <row r="3" spans="1:7" x14ac:dyDescent="0.25">
      <c r="A3" s="167" t="s">
        <v>277</v>
      </c>
      <c r="B3" s="168"/>
      <c r="C3" s="168"/>
      <c r="D3" s="168"/>
      <c r="E3" s="168"/>
      <c r="F3" s="168"/>
      <c r="G3" s="169"/>
    </row>
    <row r="4" spans="1:7" x14ac:dyDescent="0.25">
      <c r="A4" s="167" t="s">
        <v>399</v>
      </c>
      <c r="B4" s="168"/>
      <c r="C4" s="168"/>
      <c r="D4" s="168"/>
      <c r="E4" s="168"/>
      <c r="F4" s="168"/>
      <c r="G4" s="169"/>
    </row>
    <row r="5" spans="1:7" ht="14.25" x14ac:dyDescent="0.45">
      <c r="A5" s="167" t="str">
        <f>TRIMESTRE</f>
        <v>Del 1 de enero al 31 de diciembre de 2021 (b)</v>
      </c>
      <c r="B5" s="168"/>
      <c r="C5" s="168"/>
      <c r="D5" s="168"/>
      <c r="E5" s="168"/>
      <c r="F5" s="168"/>
      <c r="G5" s="169"/>
    </row>
    <row r="6" spans="1:7" ht="14.25" x14ac:dyDescent="0.45">
      <c r="A6" s="170" t="s">
        <v>118</v>
      </c>
      <c r="B6" s="171"/>
      <c r="C6" s="171"/>
      <c r="D6" s="171"/>
      <c r="E6" s="171"/>
      <c r="F6" s="171"/>
      <c r="G6" s="172"/>
    </row>
    <row r="7" spans="1:7" x14ac:dyDescent="0.25">
      <c r="A7" s="176" t="s">
        <v>361</v>
      </c>
      <c r="B7" s="181" t="s">
        <v>279</v>
      </c>
      <c r="C7" s="181"/>
      <c r="D7" s="181"/>
      <c r="E7" s="181"/>
      <c r="F7" s="181"/>
      <c r="G7" s="181" t="s">
        <v>280</v>
      </c>
    </row>
    <row r="8" spans="1:7" ht="29.25" customHeight="1" x14ac:dyDescent="0.25">
      <c r="A8" s="17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8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0</v>
      </c>
      <c r="C33" s="66">
        <f t="shared" ref="C33:G33" si="9">C21+C9</f>
        <v>0</v>
      </c>
      <c r="D33" s="66">
        <f t="shared" si="9"/>
        <v>0</v>
      </c>
      <c r="E33" s="66">
        <f t="shared" si="9"/>
        <v>0</v>
      </c>
      <c r="F33" s="66">
        <f t="shared" si="9"/>
        <v>0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G36" sqref="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9" t="s">
        <v>413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ht="14.25" x14ac:dyDescent="0.45">
      <c r="A3" s="164" t="s">
        <v>414</v>
      </c>
      <c r="B3" s="165"/>
      <c r="C3" s="165"/>
      <c r="D3" s="165"/>
      <c r="E3" s="165"/>
      <c r="F3" s="165"/>
      <c r="G3" s="166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ht="14.25" x14ac:dyDescent="0.45">
      <c r="A5" s="164" t="s">
        <v>415</v>
      </c>
      <c r="B5" s="165"/>
      <c r="C5" s="165"/>
      <c r="D5" s="165"/>
      <c r="E5" s="165"/>
      <c r="F5" s="165"/>
      <c r="G5" s="166"/>
    </row>
    <row r="6" spans="1:7" x14ac:dyDescent="0.25">
      <c r="A6" s="176" t="s">
        <v>3288</v>
      </c>
      <c r="B6" s="51">
        <f>ANIO1P</f>
        <v>2022</v>
      </c>
      <c r="C6" s="189" t="str">
        <f>ANIO2P</f>
        <v>2023 (d)</v>
      </c>
      <c r="D6" s="189" t="str">
        <f>ANIO3P</f>
        <v>2024 (d)</v>
      </c>
      <c r="E6" s="189" t="str">
        <f>ANIO4P</f>
        <v>2025 (d)</v>
      </c>
      <c r="F6" s="189" t="str">
        <f>ANIO5P</f>
        <v>2026 (d)</v>
      </c>
      <c r="G6" s="189" t="str">
        <f>ANIO6P</f>
        <v>2027 (d)</v>
      </c>
    </row>
    <row r="7" spans="1:7" ht="48" customHeight="1" x14ac:dyDescent="0.25">
      <c r="A7" s="177"/>
      <c r="B7" s="88" t="s">
        <v>3291</v>
      </c>
      <c r="C7" s="190"/>
      <c r="D7" s="190"/>
      <c r="E7" s="190"/>
      <c r="F7" s="190"/>
      <c r="G7" s="190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G20" sqref="G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9" t="s">
        <v>451</v>
      </c>
      <c r="B1" s="179"/>
      <c r="C1" s="179"/>
      <c r="D1" s="179"/>
      <c r="E1" s="179"/>
      <c r="F1" s="179"/>
      <c r="G1" s="179"/>
    </row>
    <row r="2" spans="1:7" customFormat="1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customFormat="1" ht="14.25" x14ac:dyDescent="0.45">
      <c r="A3" s="164" t="s">
        <v>452</v>
      </c>
      <c r="B3" s="165"/>
      <c r="C3" s="165"/>
      <c r="D3" s="165"/>
      <c r="E3" s="165"/>
      <c r="F3" s="165"/>
      <c r="G3" s="166"/>
    </row>
    <row r="4" spans="1:7" customFormat="1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customFormat="1" ht="14.25" x14ac:dyDescent="0.45">
      <c r="A5" s="164" t="s">
        <v>415</v>
      </c>
      <c r="B5" s="165"/>
      <c r="C5" s="165"/>
      <c r="D5" s="165"/>
      <c r="E5" s="165"/>
      <c r="F5" s="165"/>
      <c r="G5" s="166"/>
    </row>
    <row r="6" spans="1:7" customFormat="1" x14ac:dyDescent="0.25">
      <c r="A6" s="191" t="s">
        <v>3142</v>
      </c>
      <c r="B6" s="51">
        <f>ANIO1P</f>
        <v>2022</v>
      </c>
      <c r="C6" s="189" t="str">
        <f>ANIO2P</f>
        <v>2023 (d)</v>
      </c>
      <c r="D6" s="189" t="str">
        <f>ANIO3P</f>
        <v>2024 (d)</v>
      </c>
      <c r="E6" s="189" t="str">
        <f>ANIO4P</f>
        <v>2025 (d)</v>
      </c>
      <c r="F6" s="189" t="str">
        <f>ANIO5P</f>
        <v>2026 (d)</v>
      </c>
      <c r="G6" s="189" t="str">
        <f>ANIO6P</f>
        <v>2027 (d)</v>
      </c>
    </row>
    <row r="7" spans="1:7" customFormat="1" ht="48" customHeight="1" x14ac:dyDescent="0.25">
      <c r="A7" s="192"/>
      <c r="B7" s="88" t="s">
        <v>3291</v>
      </c>
      <c r="C7" s="190"/>
      <c r="D7" s="190"/>
      <c r="E7" s="190"/>
      <c r="F7" s="190"/>
      <c r="G7" s="190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35" sqref="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9" t="s">
        <v>466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ht="14.25" x14ac:dyDescent="0.45">
      <c r="A3" s="164" t="s">
        <v>467</v>
      </c>
      <c r="B3" s="165"/>
      <c r="C3" s="165"/>
      <c r="D3" s="165"/>
      <c r="E3" s="165"/>
      <c r="F3" s="165"/>
      <c r="G3" s="166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x14ac:dyDescent="0.25">
      <c r="A5" s="196" t="s">
        <v>3288</v>
      </c>
      <c r="B5" s="194" t="str">
        <f>ANIO5R</f>
        <v>2016 ¹ (c)</v>
      </c>
      <c r="C5" s="194" t="str">
        <f>ANIO4R</f>
        <v>2017 ¹ (c)</v>
      </c>
      <c r="D5" s="194" t="str">
        <f>ANIO3R</f>
        <v>2018 ¹ (c)</v>
      </c>
      <c r="E5" s="194" t="str">
        <f>ANIO2R</f>
        <v>2019 ¹ (c)</v>
      </c>
      <c r="F5" s="194" t="str">
        <f>ANIO1R</f>
        <v>2020 ¹ (c)</v>
      </c>
      <c r="G5" s="51">
        <f>ANIO_INFORME</f>
        <v>2021</v>
      </c>
    </row>
    <row r="6" spans="1:7" ht="32.1" customHeight="1" x14ac:dyDescent="0.25">
      <c r="A6" s="197"/>
      <c r="B6" s="195"/>
      <c r="C6" s="195"/>
      <c r="D6" s="195"/>
      <c r="E6" s="195"/>
      <c r="F6" s="195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3" t="s">
        <v>3292</v>
      </c>
      <c r="B39" s="193"/>
      <c r="C39" s="193"/>
      <c r="D39" s="193"/>
      <c r="E39" s="193"/>
      <c r="F39" s="193"/>
      <c r="G39" s="193"/>
    </row>
    <row r="40" spans="1:7" ht="15" customHeight="1" x14ac:dyDescent="0.25">
      <c r="A40" s="193" t="s">
        <v>3293</v>
      </c>
      <c r="B40" s="193"/>
      <c r="C40" s="193"/>
      <c r="D40" s="193"/>
      <c r="E40" s="193"/>
      <c r="F40" s="193"/>
      <c r="G40" s="19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E27" sqref="E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9" t="s">
        <v>490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ht="14.25" x14ac:dyDescent="0.45">
      <c r="A3" s="164" t="s">
        <v>491</v>
      </c>
      <c r="B3" s="165"/>
      <c r="C3" s="165"/>
      <c r="D3" s="165"/>
      <c r="E3" s="165"/>
      <c r="F3" s="165"/>
      <c r="G3" s="166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x14ac:dyDescent="0.25">
      <c r="A5" s="198" t="s">
        <v>3142</v>
      </c>
      <c r="B5" s="194" t="str">
        <f>ANIO5R</f>
        <v>2016 ¹ (c)</v>
      </c>
      <c r="C5" s="194" t="str">
        <f>ANIO4R</f>
        <v>2017 ¹ (c)</v>
      </c>
      <c r="D5" s="194" t="str">
        <f>ANIO3R</f>
        <v>2018 ¹ (c)</v>
      </c>
      <c r="E5" s="194" t="str">
        <f>ANIO2R</f>
        <v>2019 ¹ (c)</v>
      </c>
      <c r="F5" s="194" t="str">
        <f>ANIO1R</f>
        <v>2020 ¹ (c)</v>
      </c>
      <c r="G5" s="51">
        <f>ANIO_INFORME</f>
        <v>2021</v>
      </c>
    </row>
    <row r="6" spans="1:7" ht="32.1" customHeight="1" x14ac:dyDescent="0.25">
      <c r="A6" s="199"/>
      <c r="B6" s="195"/>
      <c r="C6" s="195"/>
      <c r="D6" s="195"/>
      <c r="E6" s="195"/>
      <c r="F6" s="195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3" t="s">
        <v>3292</v>
      </c>
      <c r="B32" s="193"/>
      <c r="C32" s="193"/>
      <c r="D32" s="193"/>
      <c r="E32" s="193"/>
      <c r="F32" s="193"/>
      <c r="G32" s="193"/>
    </row>
    <row r="33" spans="1:7" x14ac:dyDescent="0.25">
      <c r="A33" s="193" t="s">
        <v>3293</v>
      </c>
      <c r="B33" s="193"/>
      <c r="C33" s="193"/>
      <c r="D33" s="193"/>
      <c r="E33" s="193"/>
      <c r="F33" s="193"/>
      <c r="G33" s="19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3" t="s">
        <v>495</v>
      </c>
      <c r="B1" s="173"/>
      <c r="C1" s="173"/>
      <c r="D1" s="173"/>
      <c r="E1" s="173"/>
      <c r="F1" s="173"/>
      <c r="G1" s="111"/>
    </row>
    <row r="2" spans="1:7" ht="14.25" x14ac:dyDescent="0.45">
      <c r="A2" s="161" t="str">
        <f>ENTE_PUBLICO</f>
        <v>SISTEMA PARA EL DESARROLLO INTEGRAL DE LA FAMILIA, Gobierno del Estado de Guanajuato</v>
      </c>
      <c r="B2" s="162"/>
      <c r="C2" s="162"/>
      <c r="D2" s="162"/>
      <c r="E2" s="162"/>
      <c r="F2" s="163"/>
    </row>
    <row r="3" spans="1:7" ht="14.25" x14ac:dyDescent="0.45">
      <c r="A3" s="170" t="s">
        <v>496</v>
      </c>
      <c r="B3" s="171"/>
      <c r="C3" s="171"/>
      <c r="D3" s="171"/>
      <c r="E3" s="171"/>
      <c r="F3" s="17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52" zoomScale="70" zoomScaleNormal="70" workbookViewId="0">
      <selection activeCell="F77" sqref="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3" t="s">
        <v>545</v>
      </c>
      <c r="B1" s="173"/>
      <c r="C1" s="173"/>
      <c r="D1" s="173"/>
      <c r="E1" s="173"/>
      <c r="F1" s="173"/>
    </row>
    <row r="2" spans="1:6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3"/>
    </row>
    <row r="3" spans="1:6" x14ac:dyDescent="0.25">
      <c r="A3" s="164" t="s">
        <v>117</v>
      </c>
      <c r="B3" s="165"/>
      <c r="C3" s="165"/>
      <c r="D3" s="165"/>
      <c r="E3" s="165"/>
      <c r="F3" s="166"/>
    </row>
    <row r="4" spans="1:6" ht="14.25" x14ac:dyDescent="0.45">
      <c r="A4" s="167" t="str">
        <f>PERIODO_INFORME</f>
        <v>Al 31 de diciembre de 2020 y al 31 de diciembre de 2021 (b)</v>
      </c>
      <c r="B4" s="168"/>
      <c r="C4" s="168"/>
      <c r="D4" s="168"/>
      <c r="E4" s="168"/>
      <c r="F4" s="169"/>
    </row>
    <row r="5" spans="1:6" ht="14.25" x14ac:dyDescent="0.45">
      <c r="A5" s="170" t="s">
        <v>118</v>
      </c>
      <c r="B5" s="171"/>
      <c r="C5" s="171"/>
      <c r="D5" s="171"/>
      <c r="E5" s="171"/>
      <c r="F5" s="172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542736.76</v>
      </c>
      <c r="C9" s="60">
        <f>SUM(C10:C16)</f>
        <v>625366.04</v>
      </c>
      <c r="D9" s="100" t="s">
        <v>54</v>
      </c>
      <c r="E9" s="60">
        <f>SUM(E10:E18)</f>
        <v>509823.43</v>
      </c>
      <c r="F9" s="60">
        <f>SUM(F10:F18)</f>
        <v>622868.64999999991</v>
      </c>
    </row>
    <row r="10" spans="1:6" x14ac:dyDescent="0.25">
      <c r="A10" s="96" t="s">
        <v>4</v>
      </c>
      <c r="B10" s="60"/>
      <c r="C10" s="60"/>
      <c r="D10" s="101" t="s">
        <v>55</v>
      </c>
      <c r="E10" s="152">
        <v>387083.49</v>
      </c>
      <c r="F10" s="152">
        <v>435342.25</v>
      </c>
    </row>
    <row r="11" spans="1:6" x14ac:dyDescent="0.25">
      <c r="A11" s="96" t="s">
        <v>5</v>
      </c>
      <c r="B11" s="149">
        <v>542736.76</v>
      </c>
      <c r="C11" s="149">
        <v>625366.04</v>
      </c>
      <c r="D11" s="101" t="s">
        <v>56</v>
      </c>
      <c r="E11" s="152">
        <v>15547</v>
      </c>
      <c r="F11" s="152">
        <v>40532.129999999997</v>
      </c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customHeight="1" x14ac:dyDescent="0.25">
      <c r="A16" s="96" t="s">
        <v>10</v>
      </c>
      <c r="B16" s="60"/>
      <c r="C16" s="60"/>
      <c r="D16" s="101" t="s">
        <v>61</v>
      </c>
      <c r="E16" s="153">
        <v>44142.98</v>
      </c>
      <c r="F16" s="153">
        <v>83944.31</v>
      </c>
    </row>
    <row r="17" spans="1:6" x14ac:dyDescent="0.25">
      <c r="A17" s="95" t="s">
        <v>11</v>
      </c>
      <c r="B17" s="60">
        <f>SUM(B18:B24)</f>
        <v>234523.96000000002</v>
      </c>
      <c r="C17" s="60">
        <f>SUM(C18:C24)</f>
        <v>254271.67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154">
        <v>63049.96</v>
      </c>
      <c r="F18" s="154">
        <v>63049.96</v>
      </c>
    </row>
    <row r="19" spans="1:6" ht="14.25" customHeight="1" x14ac:dyDescent="0.25">
      <c r="A19" s="97" t="s">
        <v>13</v>
      </c>
      <c r="B19" s="150">
        <v>226505.92</v>
      </c>
      <c r="C19" s="150">
        <v>226505.92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0">
        <v>6018.09</v>
      </c>
      <c r="C20" s="150">
        <v>18729.68</v>
      </c>
      <c r="D20" s="101" t="s">
        <v>65</v>
      </c>
      <c r="E20" s="60"/>
      <c r="F20" s="60"/>
    </row>
    <row r="21" spans="1:6" x14ac:dyDescent="0.25">
      <c r="A21" s="97" t="s">
        <v>15</v>
      </c>
      <c r="B21" s="150"/>
      <c r="C21" s="150"/>
      <c r="D21" s="101" t="s">
        <v>66</v>
      </c>
      <c r="E21" s="60"/>
      <c r="F21" s="60"/>
    </row>
    <row r="22" spans="1:6" x14ac:dyDescent="0.25">
      <c r="A22" s="97" t="s">
        <v>16</v>
      </c>
      <c r="B22" s="150">
        <v>0</v>
      </c>
      <c r="C22" s="150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0">
        <v>1999.95</v>
      </c>
      <c r="C24" s="150">
        <v>9036.07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777260.72</v>
      </c>
      <c r="C47" s="61">
        <f>C9+C17+C25+C31+C38+C41</f>
        <v>879637.71000000008</v>
      </c>
      <c r="D47" s="99" t="s">
        <v>91</v>
      </c>
      <c r="E47" s="61">
        <f>E9+E19+E23+E26+E27+E31+E38+E42</f>
        <v>509823.43</v>
      </c>
      <c r="F47" s="61">
        <f>F9+F19+F23+F26+F27+F31+F38+F42</f>
        <v>622868.64999999991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1">
        <v>0</v>
      </c>
      <c r="C52" s="151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151">
        <v>897285.3</v>
      </c>
      <c r="C53" s="151">
        <v>866392.03</v>
      </c>
      <c r="D53" s="100" t="s">
        <v>96</v>
      </c>
      <c r="E53" s="60"/>
      <c r="F53" s="60"/>
    </row>
    <row r="54" spans="1:6" x14ac:dyDescent="0.25">
      <c r="A54" s="95" t="s">
        <v>45</v>
      </c>
      <c r="B54" s="151">
        <v>28584.84</v>
      </c>
      <c r="C54" s="151">
        <v>18700.98</v>
      </c>
      <c r="D54" s="100" t="s">
        <v>97</v>
      </c>
      <c r="E54" s="60"/>
      <c r="F54" s="60"/>
    </row>
    <row r="55" spans="1:6" x14ac:dyDescent="0.25">
      <c r="A55" s="95" t="s">
        <v>46</v>
      </c>
      <c r="B55" s="151">
        <v>-712090.48</v>
      </c>
      <c r="C55" s="151">
        <v>-625803.71</v>
      </c>
      <c r="D55" s="37" t="s">
        <v>98</v>
      </c>
      <c r="E55" s="155">
        <v>230853.7</v>
      </c>
      <c r="F55" s="155">
        <v>230853.7</v>
      </c>
    </row>
    <row r="56" spans="1:6" x14ac:dyDescent="0.25">
      <c r="A56" s="95" t="s">
        <v>47</v>
      </c>
      <c r="B56" s="151">
        <v>0</v>
      </c>
      <c r="C56" s="151">
        <v>0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740677.13</v>
      </c>
      <c r="F59" s="61">
        <f>F47+F57</f>
        <v>853722.34999999986</v>
      </c>
    </row>
    <row r="60" spans="1:6" x14ac:dyDescent="0.25">
      <c r="A60" s="55" t="s">
        <v>50</v>
      </c>
      <c r="B60" s="61">
        <f>SUM(B50:B58)</f>
        <v>213779.66000000003</v>
      </c>
      <c r="C60" s="61">
        <f>SUM(C50:C58)</f>
        <v>259289.30000000005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991040.38</v>
      </c>
      <c r="C62" s="61">
        <f>SUM(C47+C60)</f>
        <v>1138927.0100000002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3384175.2399999998</v>
      </c>
      <c r="F68" s="77">
        <f>SUM(F69:F73)</f>
        <v>2634757.79</v>
      </c>
    </row>
    <row r="69" spans="1:6" x14ac:dyDescent="0.25">
      <c r="A69" s="12"/>
      <c r="B69" s="54"/>
      <c r="C69" s="54"/>
      <c r="D69" s="103" t="s">
        <v>107</v>
      </c>
      <c r="E69" s="156">
        <v>-11203.52</v>
      </c>
      <c r="F69" s="156">
        <v>-392129.43</v>
      </c>
    </row>
    <row r="70" spans="1:6" x14ac:dyDescent="0.25">
      <c r="A70" s="12"/>
      <c r="B70" s="54"/>
      <c r="C70" s="54"/>
      <c r="D70" s="103" t="s">
        <v>108</v>
      </c>
      <c r="E70" s="156">
        <v>3395378.76</v>
      </c>
      <c r="F70" s="156">
        <v>3026887.22</v>
      </c>
    </row>
    <row r="71" spans="1:6" x14ac:dyDescent="0.25">
      <c r="A71" s="12"/>
      <c r="B71" s="54"/>
      <c r="C71" s="54"/>
      <c r="D71" s="103" t="s">
        <v>109</v>
      </c>
      <c r="E71" s="156">
        <v>0</v>
      </c>
      <c r="F71" s="156">
        <v>0</v>
      </c>
    </row>
    <row r="72" spans="1:6" x14ac:dyDescent="0.25">
      <c r="A72" s="12"/>
      <c r="B72" s="54"/>
      <c r="C72" s="54"/>
      <c r="D72" s="103" t="s">
        <v>110</v>
      </c>
      <c r="E72" s="156">
        <v>0</v>
      </c>
      <c r="F72" s="156">
        <v>0</v>
      </c>
    </row>
    <row r="73" spans="1:6" x14ac:dyDescent="0.25">
      <c r="A73" s="12"/>
      <c r="B73" s="54"/>
      <c r="C73" s="54"/>
      <c r="D73" s="103" t="s">
        <v>111</v>
      </c>
      <c r="E73" s="156">
        <v>0</v>
      </c>
      <c r="F73" s="156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3384175.2399999998</v>
      </c>
      <c r="F79" s="61">
        <f>F63+F68+F75</f>
        <v>2634757.79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4124852.3699999996</v>
      </c>
      <c r="F81" s="61">
        <f>F59+F79</f>
        <v>3488480.1399999997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542736.76</v>
      </c>
      <c r="Q4" s="18">
        <f>'Formato 1'!C9</f>
        <v>625366.04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542736.76</v>
      </c>
      <c r="Q6" s="18">
        <f>'Formato 1'!C11</f>
        <v>625366.04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234523.96000000002</v>
      </c>
      <c r="Q12" s="18">
        <f>'Formato 1'!C17</f>
        <v>254271.67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6018.09</v>
      </c>
      <c r="Q15" s="18">
        <f>'Formato 1'!C20</f>
        <v>18729.68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1999.95</v>
      </c>
      <c r="Q19" s="18">
        <f>'Formato 1'!C24</f>
        <v>9036.07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777260.72</v>
      </c>
      <c r="Q42" s="18">
        <f>'Formato 1'!C47</f>
        <v>879637.71000000008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897285.3</v>
      </c>
      <c r="Q47">
        <f>'Formato 1'!C53</f>
        <v>866392.03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28584.84</v>
      </c>
      <c r="Q48">
        <f>'Formato 1'!C54</f>
        <v>18700.98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-712090.48</v>
      </c>
      <c r="Q49">
        <f>'Formato 1'!C55</f>
        <v>-625803.71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213779.66000000003</v>
      </c>
      <c r="Q53">
        <f>'Formato 1'!C60</f>
        <v>259289.30000000005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991040.38</v>
      </c>
      <c r="Q54">
        <f>'Formato 1'!C62</f>
        <v>1138927.0100000002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509823.43</v>
      </c>
      <c r="Q57">
        <f>'Formato 1'!F9</f>
        <v>622868.64999999991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387083.49</v>
      </c>
      <c r="Q58">
        <f>'Formato 1'!F10</f>
        <v>435342.25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15547</v>
      </c>
      <c r="Q59">
        <f>'Formato 1'!F11</f>
        <v>40532.129999999997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44142.98</v>
      </c>
      <c r="Q64">
        <f>'Formato 1'!F16</f>
        <v>83944.31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509823.43</v>
      </c>
      <c r="Q95">
        <f>'Formato 1'!F47</f>
        <v>622868.64999999991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740677.13</v>
      </c>
      <c r="Q104">
        <f>'Formato 1'!F59</f>
        <v>853722.34999999986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3384175.2399999998</v>
      </c>
      <c r="Q110">
        <f>'Formato 1'!F68</f>
        <v>2634757.79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-11203.52</v>
      </c>
      <c r="Q111">
        <f>'Formato 1'!F69</f>
        <v>-392129.43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3395378.76</v>
      </c>
      <c r="Q112">
        <f>'Formato 1'!F70</f>
        <v>3026887.22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3384175.2399999998</v>
      </c>
      <c r="Q119">
        <f>'Formato 1'!F79</f>
        <v>2634757.79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4124852.3699999996</v>
      </c>
      <c r="Q120">
        <f>'Formato 1'!F81</f>
        <v>3488480.1399999997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G43" sqref="G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5" t="s">
        <v>544</v>
      </c>
      <c r="B1" s="175"/>
      <c r="C1" s="175"/>
      <c r="D1" s="175"/>
      <c r="E1" s="175"/>
      <c r="F1" s="175"/>
      <c r="G1" s="175"/>
      <c r="H1" s="175"/>
    </row>
    <row r="2" spans="1:9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2"/>
      <c r="G2" s="162"/>
      <c r="H2" s="163"/>
    </row>
    <row r="3" spans="1:9" x14ac:dyDescent="0.25">
      <c r="A3" s="164" t="s">
        <v>120</v>
      </c>
      <c r="B3" s="165"/>
      <c r="C3" s="165"/>
      <c r="D3" s="165"/>
      <c r="E3" s="165"/>
      <c r="F3" s="165"/>
      <c r="G3" s="165"/>
      <c r="H3" s="166"/>
    </row>
    <row r="4" spans="1:9" ht="14.25" x14ac:dyDescent="0.45">
      <c r="A4" s="167" t="str">
        <f>PERIODO_INFORME</f>
        <v>Al 31 de diciembre de 2020 y al 31 de diciembre de 2021 (b)</v>
      </c>
      <c r="B4" s="168"/>
      <c r="C4" s="168"/>
      <c r="D4" s="168"/>
      <c r="E4" s="168"/>
      <c r="F4" s="168"/>
      <c r="G4" s="168"/>
      <c r="H4" s="169"/>
    </row>
    <row r="5" spans="1:9" ht="14.25" x14ac:dyDescent="0.45">
      <c r="A5" s="170" t="s">
        <v>118</v>
      </c>
      <c r="B5" s="171"/>
      <c r="C5" s="171"/>
      <c r="D5" s="171"/>
      <c r="E5" s="171"/>
      <c r="F5" s="171"/>
      <c r="G5" s="171"/>
      <c r="H5" s="172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4" t="s">
        <v>3300</v>
      </c>
      <c r="B33" s="174"/>
      <c r="C33" s="174"/>
      <c r="D33" s="174"/>
      <c r="E33" s="174"/>
      <c r="F33" s="174"/>
      <c r="G33" s="174"/>
      <c r="H33" s="174"/>
    </row>
    <row r="34" spans="1:8" ht="12" customHeight="1" x14ac:dyDescent="0.25">
      <c r="A34" s="174"/>
      <c r="B34" s="174"/>
      <c r="C34" s="174"/>
      <c r="D34" s="174"/>
      <c r="E34" s="174"/>
      <c r="F34" s="174"/>
      <c r="G34" s="174"/>
      <c r="H34" s="174"/>
    </row>
    <row r="35" spans="1:8" ht="12" customHeight="1" x14ac:dyDescent="0.25">
      <c r="A35" s="174"/>
      <c r="B35" s="174"/>
      <c r="C35" s="174"/>
      <c r="D35" s="174"/>
      <c r="E35" s="174"/>
      <c r="F35" s="174"/>
      <c r="G35" s="174"/>
      <c r="H35" s="174"/>
    </row>
    <row r="36" spans="1:8" ht="12" customHeight="1" x14ac:dyDescent="0.25">
      <c r="A36" s="174"/>
      <c r="B36" s="174"/>
      <c r="C36" s="174"/>
      <c r="D36" s="174"/>
      <c r="E36" s="174"/>
      <c r="F36" s="174"/>
      <c r="G36" s="174"/>
      <c r="H36" s="174"/>
    </row>
    <row r="37" spans="1:8" ht="12" customHeight="1" x14ac:dyDescent="0.25">
      <c r="A37" s="174"/>
      <c r="B37" s="174"/>
      <c r="C37" s="174"/>
      <c r="D37" s="174"/>
      <c r="E37" s="174"/>
      <c r="F37" s="174"/>
      <c r="G37" s="174"/>
      <c r="H37" s="17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J15" sqref="J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3" t="s">
        <v>543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11"/>
    </row>
    <row r="2" spans="1:12" ht="14.25" x14ac:dyDescent="0.45">
      <c r="A2" s="161" t="str">
        <f>ENTE_PUBLICO_A</f>
        <v>SISTEMA PARA EL DESARROLLO INTEGRAL DE LA FAMILIA, Gobierno del Estado de Guanajuato (a)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2" x14ac:dyDescent="0.25">
      <c r="A3" s="164" t="s">
        <v>146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2" ht="14.25" x14ac:dyDescent="0.45">
      <c r="A4" s="167" t="str">
        <f>TRIMESTRE</f>
        <v>Del 1 de enero al 31 de diciembre de 2021 (b)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2" ht="14.25" x14ac:dyDescent="0.45">
      <c r="A5" s="164" t="s">
        <v>118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2022-01-28T02:00:46Z</dcterms:modified>
</cp:coreProperties>
</file>