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 codeName="{320AAD7A-AEEB-3B57-35EE-6C7AAB037B02}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AGDA\Desktop\AYLIN MONTSERRAT LOPEZ MONTES\cuenta publica\CUENTA PUB 2022\2 TRIM 2022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8800" windowHeight="1221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 l="1"/>
  <c r="E28" i="5"/>
  <c r="D28" i="5"/>
  <c r="C28" i="5"/>
  <c r="K9" i="3" l="1"/>
  <c r="H14" i="3"/>
  <c r="G138" i="6" l="1"/>
  <c r="G139" i="6"/>
  <c r="G140" i="6"/>
  <c r="G141" i="6"/>
  <c r="G142" i="6"/>
  <c r="G144" i="6"/>
  <c r="U136" i="24" s="1"/>
  <c r="G145" i="6"/>
  <c r="G137" i="6"/>
  <c r="C137" i="6"/>
  <c r="D137" i="6"/>
  <c r="R129" i="24" s="1"/>
  <c r="E137" i="6"/>
  <c r="F137" i="6"/>
  <c r="T129" i="24" s="1"/>
  <c r="B137" i="6"/>
  <c r="C62" i="6"/>
  <c r="Q55" i="24" s="1"/>
  <c r="D62" i="6"/>
  <c r="E62" i="6"/>
  <c r="S55" i="24" s="1"/>
  <c r="F62" i="6"/>
  <c r="G63" i="6"/>
  <c r="G62" i="6" s="1"/>
  <c r="U55" i="24" s="1"/>
  <c r="G64" i="6"/>
  <c r="G65" i="6"/>
  <c r="G66" i="6"/>
  <c r="G67" i="6"/>
  <c r="G69" i="6"/>
  <c r="G70" i="6"/>
  <c r="U63" i="24" s="1"/>
  <c r="B62" i="6"/>
  <c r="P55" i="24" s="1"/>
  <c r="B8" i="10"/>
  <c r="P2" i="28" s="1"/>
  <c r="C6" i="23"/>
  <c r="H25" i="23"/>
  <c r="G25" i="23"/>
  <c r="F25" i="23"/>
  <c r="E25" i="23"/>
  <c r="D25" i="23"/>
  <c r="C7" i="23"/>
  <c r="A2" i="9"/>
  <c r="A2" i="6"/>
  <c r="G71" i="8"/>
  <c r="U63" i="26" s="1"/>
  <c r="G10" i="8"/>
  <c r="G19" i="8"/>
  <c r="G27" i="8"/>
  <c r="G37" i="8"/>
  <c r="G9" i="8" s="1"/>
  <c r="U2" i="26" s="1"/>
  <c r="B18" i="6"/>
  <c r="B28" i="6"/>
  <c r="B38" i="6"/>
  <c r="B48" i="6"/>
  <c r="B58" i="6"/>
  <c r="B71" i="6"/>
  <c r="P64" i="24" s="1"/>
  <c r="B75" i="6"/>
  <c r="G148" i="6"/>
  <c r="G149" i="6"/>
  <c r="G147" i="6"/>
  <c r="G143" i="6"/>
  <c r="G135" i="6"/>
  <c r="G136" i="6"/>
  <c r="G133" i="6" s="1"/>
  <c r="U125" i="24" s="1"/>
  <c r="G134" i="6"/>
  <c r="G125" i="6"/>
  <c r="G126" i="6"/>
  <c r="G127" i="6"/>
  <c r="G128" i="6"/>
  <c r="G129" i="6"/>
  <c r="G130" i="6"/>
  <c r="G131" i="6"/>
  <c r="G132" i="6"/>
  <c r="G124" i="6"/>
  <c r="G123" i="6" s="1"/>
  <c r="U115" i="24" s="1"/>
  <c r="G115" i="6"/>
  <c r="G116" i="6"/>
  <c r="G113" i="6" s="1"/>
  <c r="U105" i="24" s="1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103" i="6" s="1"/>
  <c r="U95" i="24" s="1"/>
  <c r="G95" i="6"/>
  <c r="G96" i="6"/>
  <c r="G93" i="6" s="1"/>
  <c r="G97" i="6"/>
  <c r="G98" i="6"/>
  <c r="U90" i="24" s="1"/>
  <c r="G99" i="6"/>
  <c r="G100" i="6"/>
  <c r="U92" i="24" s="1"/>
  <c r="G101" i="6"/>
  <c r="G102" i="6"/>
  <c r="U94" i="24" s="1"/>
  <c r="G94" i="6"/>
  <c r="G87" i="6"/>
  <c r="G88" i="6"/>
  <c r="G89" i="6"/>
  <c r="G90" i="6"/>
  <c r="G91" i="6"/>
  <c r="G92" i="6"/>
  <c r="G86" i="6"/>
  <c r="U78" i="24" s="1"/>
  <c r="G77" i="6"/>
  <c r="G78" i="6"/>
  <c r="G75" i="6" s="1"/>
  <c r="U68" i="24" s="1"/>
  <c r="G79" i="6"/>
  <c r="G80" i="6"/>
  <c r="G81" i="6"/>
  <c r="G82" i="6"/>
  <c r="G76" i="6"/>
  <c r="G73" i="6"/>
  <c r="G74" i="6"/>
  <c r="G72" i="6"/>
  <c r="U65" i="24" s="1"/>
  <c r="G68" i="6"/>
  <c r="U61" i="24" s="1"/>
  <c r="G60" i="6"/>
  <c r="G61" i="6"/>
  <c r="G58" i="6" s="1"/>
  <c r="U51" i="24" s="1"/>
  <c r="G59" i="6"/>
  <c r="G50" i="6"/>
  <c r="G51" i="6"/>
  <c r="G52" i="6"/>
  <c r="G53" i="6"/>
  <c r="G54" i="6"/>
  <c r="G55" i="6"/>
  <c r="G56" i="6"/>
  <c r="G57" i="6"/>
  <c r="G49" i="6"/>
  <c r="U42" i="24" s="1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U25" i="24" s="1"/>
  <c r="G33" i="6"/>
  <c r="G34" i="6"/>
  <c r="U27" i="24" s="1"/>
  <c r="G35" i="6"/>
  <c r="G36" i="6"/>
  <c r="U29" i="24" s="1"/>
  <c r="G37" i="6"/>
  <c r="G29" i="6"/>
  <c r="G20" i="6"/>
  <c r="G21" i="6"/>
  <c r="G18" i="6" s="1"/>
  <c r="U11" i="24" s="1"/>
  <c r="G22" i="6"/>
  <c r="G23" i="6"/>
  <c r="U16" i="24" s="1"/>
  <c r="G24" i="6"/>
  <c r="G25" i="6"/>
  <c r="U18" i="24" s="1"/>
  <c r="G26" i="6"/>
  <c r="G27" i="6"/>
  <c r="U20" i="24" s="1"/>
  <c r="G19" i="6"/>
  <c r="U12" i="24" s="1"/>
  <c r="G11" i="6"/>
  <c r="B7" i="13"/>
  <c r="G12" i="6"/>
  <c r="G13" i="6"/>
  <c r="G14" i="6"/>
  <c r="U7" i="24" s="1"/>
  <c r="G15" i="6"/>
  <c r="G16" i="6"/>
  <c r="U9" i="24" s="1"/>
  <c r="G17" i="6"/>
  <c r="G10" i="6"/>
  <c r="G9" i="5"/>
  <c r="U3" i="20" s="1"/>
  <c r="G10" i="5"/>
  <c r="G11" i="5"/>
  <c r="U5" i="20" s="1"/>
  <c r="G12" i="5"/>
  <c r="G13" i="5"/>
  <c r="U7" i="20" s="1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6" i="5"/>
  <c r="G35" i="5"/>
  <c r="U29" i="20" s="1"/>
  <c r="G38" i="5"/>
  <c r="G39" i="5"/>
  <c r="G37" i="5" s="1"/>
  <c r="U31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D7" i="13"/>
  <c r="E7" i="13"/>
  <c r="E29" i="13" s="1"/>
  <c r="S22" i="31" s="1"/>
  <c r="F7" i="13"/>
  <c r="F29" i="13"/>
  <c r="T22" i="31" s="1"/>
  <c r="G7" i="13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 s="1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/>
  <c r="Q23" i="30" s="1"/>
  <c r="D7" i="12"/>
  <c r="E7" i="12"/>
  <c r="F7" i="12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U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/>
  <c r="Q22" i="29" s="1"/>
  <c r="D8" i="11"/>
  <c r="D30" i="11" s="1"/>
  <c r="R22" i="29" s="1"/>
  <c r="E8" i="11"/>
  <c r="E30" i="11"/>
  <c r="S22" i="29" s="1"/>
  <c r="F8" i="11"/>
  <c r="F30" i="11" s="1"/>
  <c r="T22" i="29" s="1"/>
  <c r="G8" i="11"/>
  <c r="G30" i="11"/>
  <c r="U22" i="29" s="1"/>
  <c r="Q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S2" i="28" s="1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D32" i="10"/>
  <c r="R23" i="28" s="1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9" i="9"/>
  <c r="S2" i="27"/>
  <c r="F9" i="9"/>
  <c r="T2" i="27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1" i="9"/>
  <c r="S13" i="27"/>
  <c r="F21" i="9"/>
  <c r="T13" i="27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 s="1"/>
  <c r="P2" i="27"/>
  <c r="A5" i="27"/>
  <c r="A4" i="27"/>
  <c r="A3" i="27"/>
  <c r="A2" i="27"/>
  <c r="C10" i="8"/>
  <c r="C19" i="8"/>
  <c r="C27" i="8"/>
  <c r="C37" i="8"/>
  <c r="D10" i="8"/>
  <c r="R3" i="26" s="1"/>
  <c r="D19" i="8"/>
  <c r="D27" i="8"/>
  <c r="D37" i="8"/>
  <c r="D9" i="8" s="1"/>
  <c r="R2" i="26" s="1"/>
  <c r="E10" i="8"/>
  <c r="E19" i="8"/>
  <c r="E27" i="8"/>
  <c r="S20" i="26" s="1"/>
  <c r="E37" i="8"/>
  <c r="F10" i="8"/>
  <c r="T3" i="26" s="1"/>
  <c r="F19" i="8"/>
  <c r="F27" i="8"/>
  <c r="F37" i="8"/>
  <c r="F9" i="8"/>
  <c r="T2" i="26" s="1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R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Q53" i="26" s="1"/>
  <c r="C71" i="8"/>
  <c r="D44" i="8"/>
  <c r="D53" i="8"/>
  <c r="D61" i="8"/>
  <c r="D71" i="8"/>
  <c r="D43" i="8"/>
  <c r="R35" i="26" s="1"/>
  <c r="E44" i="8"/>
  <c r="S36" i="26" s="1"/>
  <c r="E53" i="8"/>
  <c r="E61" i="8"/>
  <c r="E71" i="8"/>
  <c r="S63" i="26" s="1"/>
  <c r="F44" i="8"/>
  <c r="F53" i="8"/>
  <c r="F61" i="8"/>
  <c r="F71" i="8"/>
  <c r="F43" i="8" s="1"/>
  <c r="T35" i="26" s="1"/>
  <c r="G44" i="8"/>
  <c r="G53" i="8"/>
  <c r="G61" i="8"/>
  <c r="U53" i="26" s="1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R53" i="26"/>
  <c r="S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B10" i="8"/>
  <c r="B19" i="8"/>
  <c r="B27" i="8"/>
  <c r="P20" i="26" s="1"/>
  <c r="B37" i="8"/>
  <c r="B9" i="8" s="1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F9" i="7"/>
  <c r="F19" i="7"/>
  <c r="F29" i="7" s="1"/>
  <c r="T4" i="25" s="1"/>
  <c r="E9" i="7"/>
  <c r="E19" i="7"/>
  <c r="E29" i="7" s="1"/>
  <c r="S4" i="25" s="1"/>
  <c r="D9" i="7"/>
  <c r="R2" i="25" s="1"/>
  <c r="D19" i="7"/>
  <c r="C9" i="7"/>
  <c r="Q2" i="25" s="1"/>
  <c r="C19" i="7"/>
  <c r="B9" i="7"/>
  <c r="P2" i="25" s="1"/>
  <c r="B19" i="7"/>
  <c r="U3" i="25"/>
  <c r="P3" i="25"/>
  <c r="S2" i="25"/>
  <c r="A3" i="25"/>
  <c r="A4" i="25"/>
  <c r="A2" i="25"/>
  <c r="A87" i="24"/>
  <c r="C93" i="6"/>
  <c r="C103" i="6"/>
  <c r="C113" i="6"/>
  <c r="Q105" i="24" s="1"/>
  <c r="C123" i="6"/>
  <c r="C133" i="6"/>
  <c r="Q125" i="24" s="1"/>
  <c r="C146" i="6"/>
  <c r="C150" i="6"/>
  <c r="Q142" i="24" s="1"/>
  <c r="D93" i="6"/>
  <c r="D103" i="6"/>
  <c r="R95" i="24" s="1"/>
  <c r="D113" i="6"/>
  <c r="D123" i="6"/>
  <c r="R115" i="24" s="1"/>
  <c r="D133" i="6"/>
  <c r="D146" i="6"/>
  <c r="D150" i="6"/>
  <c r="D84" i="6"/>
  <c r="R76" i="24" s="1"/>
  <c r="E93" i="6"/>
  <c r="E103" i="6"/>
  <c r="E113" i="6"/>
  <c r="E123" i="6"/>
  <c r="E133" i="6"/>
  <c r="E146" i="6"/>
  <c r="E150" i="6"/>
  <c r="E84" i="6"/>
  <c r="S76" i="24" s="1"/>
  <c r="F93" i="6"/>
  <c r="F103" i="6"/>
  <c r="T95" i="24" s="1"/>
  <c r="F113" i="6"/>
  <c r="F123" i="6"/>
  <c r="T115" i="24" s="1"/>
  <c r="F133" i="6"/>
  <c r="F146" i="6"/>
  <c r="T138" i="24" s="1"/>
  <c r="F150" i="6"/>
  <c r="G85" i="6"/>
  <c r="G146" i="6"/>
  <c r="G150" i="6"/>
  <c r="U142" i="24" s="1"/>
  <c r="Q77" i="24"/>
  <c r="R77" i="24"/>
  <c r="S77" i="24"/>
  <c r="T77" i="24"/>
  <c r="U77" i="24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Q95" i="24"/>
  <c r="S95" i="24"/>
  <c r="Q96" i="24"/>
  <c r="R96" i="24"/>
  <c r="S96" i="24"/>
  <c r="T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Q116" i="24"/>
  <c r="R116" i="24"/>
  <c r="S116" i="24"/>
  <c r="T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S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1" i="6"/>
  <c r="C75" i="6"/>
  <c r="D18" i="6"/>
  <c r="D28" i="6"/>
  <c r="D38" i="6"/>
  <c r="D48" i="6"/>
  <c r="D58" i="6"/>
  <c r="R51" i="24" s="1"/>
  <c r="D71" i="6"/>
  <c r="D75" i="6"/>
  <c r="E10" i="6"/>
  <c r="E18" i="6"/>
  <c r="E28" i="6"/>
  <c r="E38" i="6"/>
  <c r="E48" i="6"/>
  <c r="E58" i="6"/>
  <c r="E71" i="6"/>
  <c r="E75" i="6"/>
  <c r="S68" i="24" s="1"/>
  <c r="F10" i="6"/>
  <c r="F18" i="6"/>
  <c r="F28" i="6"/>
  <c r="F38" i="6"/>
  <c r="F48" i="6"/>
  <c r="T41" i="24" s="1"/>
  <c r="F58" i="6"/>
  <c r="F71" i="6"/>
  <c r="F75" i="6"/>
  <c r="G28" i="6"/>
  <c r="U21" i="24" s="1"/>
  <c r="G38" i="6"/>
  <c r="G48" i="6"/>
  <c r="G71" i="6"/>
  <c r="B93" i="6"/>
  <c r="B103" i="6"/>
  <c r="P95" i="24" s="1"/>
  <c r="B113" i="6"/>
  <c r="B123" i="6"/>
  <c r="B133" i="6"/>
  <c r="P125" i="24" s="1"/>
  <c r="B146" i="6"/>
  <c r="B150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U8" i="24"/>
  <c r="Q9" i="24"/>
  <c r="R9" i="24"/>
  <c r="S9" i="24"/>
  <c r="T9" i="24"/>
  <c r="Q10" i="24"/>
  <c r="R10" i="24"/>
  <c r="S10" i="24"/>
  <c r="T10" i="24"/>
  <c r="U10" i="24"/>
  <c r="Q11" i="24"/>
  <c r="S11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1" i="24"/>
  <c r="R21" i="24"/>
  <c r="S21" i="24"/>
  <c r="T21" i="24"/>
  <c r="Q22" i="24"/>
  <c r="R22" i="24"/>
  <c r="S22" i="24"/>
  <c r="T22" i="24"/>
  <c r="U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U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Q64" i="24"/>
  <c r="R64" i="24"/>
  <c r="S64" i="24"/>
  <c r="T64" i="24"/>
  <c r="U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6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2" i="20"/>
  <c r="U33" i="20"/>
  <c r="G46" i="5"/>
  <c r="G47" i="5"/>
  <c r="G48" i="5"/>
  <c r="G49" i="5"/>
  <c r="G50" i="5"/>
  <c r="G51" i="5"/>
  <c r="G52" i="5"/>
  <c r="G53" i="5"/>
  <c r="U38" i="20"/>
  <c r="U39" i="20"/>
  <c r="U40" i="20"/>
  <c r="U41" i="20"/>
  <c r="U42" i="20"/>
  <c r="U43" i="20"/>
  <c r="U44" i="20"/>
  <c r="U45" i="20"/>
  <c r="G55" i="5"/>
  <c r="G56" i="5"/>
  <c r="G57" i="5"/>
  <c r="G58" i="5"/>
  <c r="U47" i="20"/>
  <c r="U48" i="20"/>
  <c r="U49" i="20"/>
  <c r="U50" i="20"/>
  <c r="G60" i="5"/>
  <c r="G61" i="5"/>
  <c r="G59" i="5" s="1"/>
  <c r="U51" i="20" s="1"/>
  <c r="U52" i="20"/>
  <c r="U53" i="20"/>
  <c r="G62" i="5"/>
  <c r="U54" i="20" s="1"/>
  <c r="G63" i="5"/>
  <c r="U55" i="20" s="1"/>
  <c r="G67" i="5"/>
  <c r="U57" i="20" s="1"/>
  <c r="U58" i="20"/>
  <c r="G73" i="5"/>
  <c r="U60" i="20" s="1"/>
  <c r="G74" i="5"/>
  <c r="U61" i="20" s="1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D41" i="5"/>
  <c r="R34" i="20" s="1"/>
  <c r="E41" i="5"/>
  <c r="S34" i="20" s="1"/>
  <c r="F41" i="5"/>
  <c r="T34" i="20" s="1"/>
  <c r="Q37" i="20"/>
  <c r="R37" i="20"/>
  <c r="S37" i="20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R51" i="20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 s="1"/>
  <c r="F65" i="5"/>
  <c r="T56" i="20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/>
  <c r="P61" i="20"/>
  <c r="P62" i="20"/>
  <c r="P60" i="20"/>
  <c r="P58" i="20"/>
  <c r="B67" i="5"/>
  <c r="P57" i="20"/>
  <c r="B65" i="5"/>
  <c r="P56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P10" i="20" s="1"/>
  <c r="B28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W4" i="17" s="1"/>
  <c r="I8" i="3"/>
  <c r="U4" i="17"/>
  <c r="K10" i="3"/>
  <c r="K8" i="3" s="1"/>
  <c r="K11" i="3"/>
  <c r="K12" i="3"/>
  <c r="J8" i="3"/>
  <c r="J20" i="3" s="1"/>
  <c r="X5" i="17" s="1"/>
  <c r="H8" i="3"/>
  <c r="V5" i="17" s="1"/>
  <c r="G20" i="3"/>
  <c r="U5" i="17" s="1"/>
  <c r="S3" i="17"/>
  <c r="F41" i="2"/>
  <c r="E41" i="2"/>
  <c r="S17" i="16" s="1"/>
  <c r="D41" i="2"/>
  <c r="R17" i="16" s="1"/>
  <c r="C41" i="2"/>
  <c r="Q17" i="16" s="1"/>
  <c r="H27" i="2"/>
  <c r="G27" i="2"/>
  <c r="U15" i="16" s="1"/>
  <c r="F27" i="2"/>
  <c r="E27" i="2"/>
  <c r="D27" i="2"/>
  <c r="R15" i="16" s="1"/>
  <c r="C27" i="2"/>
  <c r="Q15" i="16" s="1"/>
  <c r="B41" i="2"/>
  <c r="B27" i="2"/>
  <c r="H22" i="2"/>
  <c r="G22" i="2"/>
  <c r="U14" i="16" s="1"/>
  <c r="F22" i="2"/>
  <c r="E22" i="2"/>
  <c r="T14" i="16" s="1"/>
  <c r="D22" i="2"/>
  <c r="C22" i="2"/>
  <c r="B22" i="2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 s="1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0" i="18"/>
  <c r="P21" i="18"/>
  <c r="P22" i="18"/>
  <c r="P23" i="18"/>
  <c r="P24" i="18"/>
  <c r="P19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F79" i="1"/>
  <c r="Q119" i="15" s="1"/>
  <c r="E47" i="1"/>
  <c r="P95" i="15" s="1"/>
  <c r="E57" i="1"/>
  <c r="E79" i="1"/>
  <c r="P119" i="15" s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47" i="1"/>
  <c r="Q42" i="15" s="1"/>
  <c r="C60" i="1"/>
  <c r="C62" i="1"/>
  <c r="Q54" i="15" s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E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Q30" i="18" s="1"/>
  <c r="D53" i="4"/>
  <c r="R30" i="18" s="1"/>
  <c r="D48" i="4"/>
  <c r="C49" i="4"/>
  <c r="D49" i="4"/>
  <c r="R27" i="18" s="1"/>
  <c r="C29" i="4"/>
  <c r="D29" i="4"/>
  <c r="C40" i="4"/>
  <c r="D40" i="4"/>
  <c r="R22" i="18" s="1"/>
  <c r="C37" i="4"/>
  <c r="D37" i="4"/>
  <c r="R19" i="18" s="1"/>
  <c r="C17" i="4"/>
  <c r="C13" i="4"/>
  <c r="D13" i="4"/>
  <c r="V4" i="17"/>
  <c r="W3" i="17"/>
  <c r="X3" i="17"/>
  <c r="S4" i="17"/>
  <c r="T17" i="16"/>
  <c r="P17" i="16"/>
  <c r="S15" i="16"/>
  <c r="T15" i="16"/>
  <c r="V15" i="16"/>
  <c r="P15" i="16"/>
  <c r="Q14" i="16"/>
  <c r="R14" i="16"/>
  <c r="V14" i="16"/>
  <c r="P14" i="16"/>
  <c r="Q8" i="16"/>
  <c r="R8" i="16"/>
  <c r="S8" i="16"/>
  <c r="T8" i="16"/>
  <c r="V8" i="16"/>
  <c r="P8" i="16"/>
  <c r="Q4" i="16"/>
  <c r="R4" i="16"/>
  <c r="S4" i="16"/>
  <c r="T4" i="16"/>
  <c r="U4" i="16"/>
  <c r="V4" i="16"/>
  <c r="P4" i="16"/>
  <c r="P4" i="15"/>
  <c r="Q6" i="18"/>
  <c r="R32" i="18"/>
  <c r="R36" i="18"/>
  <c r="Q9" i="18"/>
  <c r="Q22" i="18"/>
  <c r="Q27" i="18"/>
  <c r="R31" i="18"/>
  <c r="Q32" i="18"/>
  <c r="Q36" i="18"/>
  <c r="R15" i="18"/>
  <c r="R26" i="18"/>
  <c r="Q31" i="18"/>
  <c r="D72" i="4"/>
  <c r="D74" i="4" s="1"/>
  <c r="R39" i="18" s="1"/>
  <c r="R33" i="18"/>
  <c r="R37" i="18"/>
  <c r="R6" i="18"/>
  <c r="Q19" i="18"/>
  <c r="Q15" i="18"/>
  <c r="Q26" i="18"/>
  <c r="Q33" i="18"/>
  <c r="Q37" i="18"/>
  <c r="U8" i="16"/>
  <c r="S14" i="16"/>
  <c r="D57" i="4"/>
  <c r="D59" i="4" s="1"/>
  <c r="D20" i="2"/>
  <c r="R13" i="16" s="1"/>
  <c r="C44" i="4"/>
  <c r="Q25" i="18" s="1"/>
  <c r="C72" i="4"/>
  <c r="C74" i="4" s="1"/>
  <c r="Q39" i="18" s="1"/>
  <c r="C57" i="4"/>
  <c r="C59" i="4" s="1"/>
  <c r="H20" i="2"/>
  <c r="V13" i="16" s="1"/>
  <c r="F20" i="2"/>
  <c r="T13" i="16" s="1"/>
  <c r="C20" i="2"/>
  <c r="Q13" i="16" s="1"/>
  <c r="B47" i="1"/>
  <c r="B62" i="1" s="1"/>
  <c r="P54" i="15" s="1"/>
  <c r="R38" i="18"/>
  <c r="C11" i="4"/>
  <c r="Q5" i="18" s="1"/>
  <c r="T3" i="16"/>
  <c r="V3" i="16"/>
  <c r="E20" i="2"/>
  <c r="S13" i="16" s="1"/>
  <c r="S3" i="16"/>
  <c r="R3" i="16"/>
  <c r="B20" i="2"/>
  <c r="P13" i="16"/>
  <c r="P3" i="16"/>
  <c r="G20" i="2"/>
  <c r="U13" i="16" s="1"/>
  <c r="U3" i="16"/>
  <c r="C8" i="4"/>
  <c r="Q2" i="18" s="1"/>
  <c r="F47" i="1"/>
  <c r="Q95" i="15" s="1"/>
  <c r="Q67" i="15"/>
  <c r="Q3" i="16"/>
  <c r="U3" i="17"/>
  <c r="T2" i="25"/>
  <c r="B29" i="7" l="1"/>
  <c r="P4" i="25" s="1"/>
  <c r="S3" i="25"/>
  <c r="G29" i="13"/>
  <c r="U22" i="31" s="1"/>
  <c r="D29" i="13"/>
  <c r="R22" i="31" s="1"/>
  <c r="C29" i="13"/>
  <c r="Q22" i="31" s="1"/>
  <c r="U2" i="31"/>
  <c r="G31" i="12"/>
  <c r="U23" i="30" s="1"/>
  <c r="F31" i="12"/>
  <c r="T23" i="30" s="1"/>
  <c r="E31" i="12"/>
  <c r="S23" i="30" s="1"/>
  <c r="D31" i="12"/>
  <c r="R23" i="30" s="1"/>
  <c r="P2" i="30"/>
  <c r="T2" i="30"/>
  <c r="R2" i="30"/>
  <c r="P2" i="29"/>
  <c r="T2" i="29"/>
  <c r="R2" i="29"/>
  <c r="B32" i="10"/>
  <c r="P23" i="28" s="1"/>
  <c r="G32" i="10"/>
  <c r="U23" i="28" s="1"/>
  <c r="E32" i="10"/>
  <c r="S23" i="28" s="1"/>
  <c r="C32" i="10"/>
  <c r="Q23" i="28" s="1"/>
  <c r="E43" i="8"/>
  <c r="S35" i="26" s="1"/>
  <c r="B43" i="8"/>
  <c r="P35" i="26" s="1"/>
  <c r="C43" i="8"/>
  <c r="Q35" i="26" s="1"/>
  <c r="P45" i="26"/>
  <c r="G43" i="8"/>
  <c r="U35" i="26" s="1"/>
  <c r="U36" i="26"/>
  <c r="P2" i="26"/>
  <c r="C9" i="8"/>
  <c r="Q2" i="26" s="1"/>
  <c r="P30" i="26"/>
  <c r="R30" i="26"/>
  <c r="E9" i="8"/>
  <c r="S2" i="26" s="1"/>
  <c r="S12" i="26"/>
  <c r="Q12" i="26"/>
  <c r="G77" i="8"/>
  <c r="U68" i="26" s="1"/>
  <c r="F77" i="8"/>
  <c r="T68" i="26" s="1"/>
  <c r="D77" i="8"/>
  <c r="R68" i="26" s="1"/>
  <c r="T3" i="25"/>
  <c r="G29" i="7"/>
  <c r="U4" i="25" s="1"/>
  <c r="C29" i="7"/>
  <c r="Q4" i="25" s="1"/>
  <c r="D29" i="7"/>
  <c r="R4" i="25" s="1"/>
  <c r="B84" i="6"/>
  <c r="P76" i="24" s="1"/>
  <c r="U116" i="24"/>
  <c r="C84" i="6"/>
  <c r="Q76" i="24" s="1"/>
  <c r="P105" i="24"/>
  <c r="U96" i="24"/>
  <c r="F84" i="6"/>
  <c r="T76" i="24" s="1"/>
  <c r="G84" i="6"/>
  <c r="U76" i="24" s="1"/>
  <c r="U85" i="24"/>
  <c r="U88" i="24"/>
  <c r="T85" i="24"/>
  <c r="C9" i="6"/>
  <c r="Q2" i="24" s="1"/>
  <c r="E9" i="6"/>
  <c r="E159" i="6" s="1"/>
  <c r="S150" i="24" s="1"/>
  <c r="C159" i="6"/>
  <c r="Q150" i="24" s="1"/>
  <c r="U54" i="24"/>
  <c r="D9" i="6"/>
  <c r="D159" i="6" s="1"/>
  <c r="R150" i="24" s="1"/>
  <c r="B9" i="6"/>
  <c r="P2" i="24" s="1"/>
  <c r="F9" i="6"/>
  <c r="T11" i="24"/>
  <c r="T2" i="24"/>
  <c r="U14" i="24"/>
  <c r="S2" i="24"/>
  <c r="G9" i="6"/>
  <c r="R11" i="24"/>
  <c r="P11" i="24"/>
  <c r="U3" i="24"/>
  <c r="D70" i="5"/>
  <c r="G54" i="5"/>
  <c r="U46" i="20" s="1"/>
  <c r="G45" i="5"/>
  <c r="U37" i="20" s="1"/>
  <c r="F70" i="5"/>
  <c r="C41" i="5"/>
  <c r="B70" i="5"/>
  <c r="G28" i="5"/>
  <c r="U22" i="20" s="1"/>
  <c r="G16" i="5"/>
  <c r="U10" i="20" s="1"/>
  <c r="U9" i="20"/>
  <c r="B72" i="4"/>
  <c r="P38" i="18" s="1"/>
  <c r="B57" i="4"/>
  <c r="B59" i="4" s="1"/>
  <c r="D44" i="4"/>
  <c r="B11" i="4"/>
  <c r="P25" i="18"/>
  <c r="Q38" i="18"/>
  <c r="C21" i="4"/>
  <c r="P6" i="18"/>
  <c r="B74" i="4"/>
  <c r="P39" i="18" s="1"/>
  <c r="P26" i="18"/>
  <c r="I20" i="3"/>
  <c r="W5" i="17" s="1"/>
  <c r="K20" i="3"/>
  <c r="Y5" i="17" s="1"/>
  <c r="Q3" i="25"/>
  <c r="E59" i="1"/>
  <c r="E81" i="1" s="1"/>
  <c r="P120" i="15" s="1"/>
  <c r="F59" i="1"/>
  <c r="Q104" i="15" s="1"/>
  <c r="P42" i="15"/>
  <c r="U2" i="25"/>
  <c r="V3" i="17"/>
  <c r="Y3" i="17"/>
  <c r="R3" i="25"/>
  <c r="B77" i="8" l="1"/>
  <c r="P68" i="26" s="1"/>
  <c r="C77" i="8"/>
  <c r="Q68" i="26" s="1"/>
  <c r="E77" i="8"/>
  <c r="S68" i="26" s="1"/>
  <c r="B159" i="6"/>
  <c r="P150" i="24" s="1"/>
  <c r="G159" i="6"/>
  <c r="U150" i="24" s="1"/>
  <c r="F159" i="6"/>
  <c r="T150" i="24" s="1"/>
  <c r="U2" i="24"/>
  <c r="R2" i="24"/>
  <c r="G65" i="5"/>
  <c r="U56" i="20" s="1"/>
  <c r="Q34" i="20"/>
  <c r="C70" i="5"/>
  <c r="G41" i="5"/>
  <c r="R25" i="18"/>
  <c r="D11" i="4"/>
  <c r="B8" i="4"/>
  <c r="P5" i="18"/>
  <c r="Q12" i="18"/>
  <c r="C23" i="4"/>
  <c r="F81" i="1"/>
  <c r="Q120" i="15" s="1"/>
  <c r="P104" i="15"/>
  <c r="U34" i="20" l="1"/>
  <c r="G42" i="5"/>
  <c r="U35" i="20" s="1"/>
  <c r="G70" i="5"/>
  <c r="R5" i="18"/>
  <c r="D8" i="4"/>
  <c r="P2" i="18"/>
  <c r="B21" i="4"/>
  <c r="Q13" i="18"/>
  <c r="C25" i="4"/>
  <c r="R2" i="18" l="1"/>
  <c r="D21" i="4"/>
  <c r="P12" i="18"/>
  <c r="B23" i="4"/>
  <c r="Q14" i="18"/>
  <c r="C33" i="4"/>
  <c r="Q18" i="18" s="1"/>
  <c r="D23" i="4" l="1"/>
  <c r="R12" i="18"/>
  <c r="B25" i="4"/>
  <c r="P13" i="18"/>
  <c r="D25" i="4" l="1"/>
  <c r="R13" i="18"/>
  <c r="P14" i="18"/>
  <c r="B33" i="4"/>
  <c r="P18" i="18" s="1"/>
  <c r="R14" i="18" l="1"/>
  <c r="D33" i="4"/>
  <c r="R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<sst xmlns="http://schemas.openxmlformats.org/spreadsheetml/2006/main" count="4243" uniqueCount="3305">
  <si>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</si>
  <si>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</si>
  <si>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</si>
  <si>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</si>
  <si>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</si>
  <si>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</si>
  <si>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</si>
  <si>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</si>
  <si>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</si>
  <si>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</si>
  <si>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</si>
  <si>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</si>
  <si>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</si>
  <si>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</si>
  <si>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</si>
  <si>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</si>
  <si>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</si>
  <si>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</si>
  <si>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</si>
  <si>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</si>
  <si>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</si>
  <si>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</si>
  <si>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</si>
  <si>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</si>
  <si>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</si>
  <si>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</si>
  <si>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</si>
  <si>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</si>
  <si>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</si>
  <si>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</si>
  <si>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</si>
  <si>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</si>
  <si>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</si>
  <si>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</si>
  <si>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</si>
  <si>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</si>
  <si>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</si>
  <si>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</si>
  <si>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</si>
  <si>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</si>
  <si>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</si>
  <si>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</si>
  <si>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</si>
  <si>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</si>
  <si>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</si>
  <si>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</si>
  <si>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</si>
  <si>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</si>
  <si>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</si>
  <si>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</si>
  <si>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</si>
  <si>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</si>
  <si>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</si>
  <si>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</si>
  <si>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</si>
  <si>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</si>
  <si>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</si>
  <si>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</si>
  <si>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</si>
  <si>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</si>
  <si>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</si>
  <si>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</si>
  <si>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</si>
  <si>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</si>
  <si>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</si>
  <si>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</si>
  <si>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</si>
  <si>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</si>
  <si>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</si>
  <si>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</si>
  <si>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</si>
  <si>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</si>
  <si>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</si>
  <si>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</si>
  <si>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</si>
  <si>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</si>
  <si>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</si>
  <si>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</si>
  <si>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</si>
  <si>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</si>
  <si>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</si>
  <si>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</si>
  <si>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</si>
  <si>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</si>
  <si>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</si>
  <si>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</si>
  <si>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</si>
  <si>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</si>
  <si>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</si>
  <si>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</si>
  <si>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</si>
  <si>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</si>
  <si>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</si>
  <si>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</si>
  <si>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</si>
  <si>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</si>
  <si>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</si>
  <si>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</si>
  <si>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</si>
  <si>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</si>
  <si>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</si>
  <si>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</si>
  <si>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</si>
  <si>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</si>
  <si>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</si>
  <si>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</si>
  <si>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</si>
  <si>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</si>
  <si>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</si>
  <si>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</si>
  <si>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</si>
  <si>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</si>
  <si>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</si>
  <si>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</si>
  <si>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</si>
  <si>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</si>
  <si>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</si>
  <si>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</si>
  <si>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</si>
  <si>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</si>
  <si>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</si>
  <si>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</si>
  <si>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</si>
  <si>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</si>
  <si>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</si>
  <si>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</si>
  <si>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</si>
  <si>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</si>
  <si>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</si>
  <si>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</si>
  <si>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</si>
  <si>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</si>
  <si>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</si>
  <si>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</si>
  <si>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</si>
  <si>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</si>
  <si>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</si>
  <si>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</si>
  <si>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</si>
  <si>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</si>
  <si>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</si>
  <si>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</si>
  <si>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</si>
  <si>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</si>
  <si>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</si>
  <si>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</si>
  <si>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</si>
  <si>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</si>
  <si>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</si>
  <si>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</si>
  <si>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</si>
  <si>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</si>
  <si>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</si>
  <si>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</si>
  <si>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</si>
  <si>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</si>
  <si>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</si>
  <si>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</si>
  <si>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</si>
  <si>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</si>
  <si>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</si>
  <si>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</si>
  <si>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</si>
  <si>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</si>
  <si>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</si>
  <si>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</si>
  <si>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</si>
  <si>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</si>
  <si>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</si>
  <si>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</si>
  <si>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</si>
  <si>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</si>
  <si>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</si>
  <si>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</si>
  <si>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</si>
  <si>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</si>
  <si>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</si>
  <si>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</si>
  <si>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</si>
  <si>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</si>
  <si>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</si>
  <si>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</si>
  <si>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</si>
  <si>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</si>
  <si>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</si>
  <si>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</si>
  <si>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</si>
  <si>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</si>
  <si>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</si>
  <si>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</si>
  <si>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</si>
  <si>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</si>
  <si>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</si>
  <si>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</si>
  <si>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</si>
  <si>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</si>
  <si>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</si>
  <si>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</si>
  <si>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</si>
  <si>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</si>
  <si>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</si>
  <si>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</si>
  <si>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</si>
  <si>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</si>
  <si>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</si>
  <si>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</si>
  <si>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</si>
  <si>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</si>
  <si>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</si>
  <si>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</si>
  <si>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</si>
  <si>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</si>
  <si>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</si>
  <si>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</si>
  <si>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</si>
  <si>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</si>
  <si>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</si>
  <si>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</si>
  <si>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</si>
  <si>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</si>
  <si>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</si>
  <si>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</si>
  <si>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</si>
  <si>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</si>
  <si>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</si>
  <si>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</si>
  <si>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</si>
  <si>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</si>
  <si>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</si>
  <si>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</si>
  <si>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</si>
  <si>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</si>
  <si>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</si>
  <si>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</si>
  <si>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</si>
  <si>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</si>
  <si>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</si>
  <si>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</si>
  <si>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</si>
  <si>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</si>
  <si>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</si>
  <si>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</si>
  <si>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</si>
  <si>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</si>
  <si>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</si>
  <si>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</si>
  <si>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</si>
  <si>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</si>
  <si>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</si>
  <si>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</si>
  <si>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</si>
  <si>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</si>
  <si>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</si>
  <si>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</si>
  <si>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</si>
  <si>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</si>
  <si>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</si>
  <si>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</si>
  <si>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</si>
  <si>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</si>
  <si>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</si>
  <si>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</si>
  <si>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</si>
  <si>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</si>
  <si>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</si>
  <si>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</si>
  <si>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</si>
  <si>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</si>
  <si>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</si>
  <si>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</si>
  <si>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</si>
  <si>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</si>
  <si>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</si>
  <si>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</si>
  <si>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</si>
  <si>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</si>
  <si>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</si>
  <si>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</si>
  <si>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</si>
  <si>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</si>
  <si>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</si>
  <si>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</si>
  <si>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</si>
  <si>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</si>
  <si>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</si>
  <si>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</si>
  <si>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</si>
  <si>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</si>
  <si>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</si>
  <si>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</si>
  <si>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</si>
  <si>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</si>
  <si>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</si>
  <si>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</si>
  <si>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</si>
  <si>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</si>
  <si>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</si>
  <si>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</si>
  <si>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</si>
  <si>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</si>
  <si>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</si>
  <si>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</si>
  <si>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</si>
  <si>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</si>
  <si>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</si>
  <si>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</si>
  <si>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</si>
  <si>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</si>
  <si>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</si>
  <si>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</si>
  <si>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</si>
  <si>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</si>
  <si>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</si>
  <si>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</si>
  <si>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</si>
  <si>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</si>
  <si>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</si>
  <si>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</si>
  <si>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</si>
  <si>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</si>
  <si>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</si>
  <si>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</si>
  <si>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</si>
  <si>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</si>
  <si>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</si>
  <si>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</si>
  <si>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</si>
  <si>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</si>
  <si>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</si>
  <si>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</si>
  <si>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</si>
  <si>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</si>
  <si>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</si>
  <si>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</si>
  <si>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</si>
  <si>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</si>
  <si>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</si>
  <si>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</si>
  <si>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</si>
  <si>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</si>
  <si>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</si>
  <si>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</si>
  <si>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</si>
  <si>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</si>
  <si>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</si>
  <si>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</si>
  <si>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</si>
  <si>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</si>
  <si>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</si>
  <si>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</si>
  <si>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</si>
  <si>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</si>
  <si>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</si>
  <si>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</si>
  <si>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</si>
  <si>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</si>
  <si>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</si>
  <si>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</si>
  <si>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</si>
  <si>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</si>
  <si>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</si>
  <si>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</si>
  <si>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</si>
  <si>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</si>
  <si>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</si>
  <si>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</si>
  <si>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</si>
  <si>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</si>
  <si>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</si>
  <si>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</si>
  <si>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</si>
  <si>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</si>
  <si>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</si>
  <si>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</si>
  <si>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</si>
  <si>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</si>
  <si>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</si>
  <si>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</si>
  <si>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</si>
  <si>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</si>
  <si>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</si>
  <si>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</si>
  <si>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</si>
  <si>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</si>
  <si>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</si>
  <si>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</si>
  <si>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</si>
  <si>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</si>
  <si>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</si>
  <si>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</si>
  <si>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</si>
  <si>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</si>
  <si>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</si>
  <si>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</si>
  <si>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</si>
  <si>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</si>
  <si>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</si>
  <si>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</si>
  <si>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</si>
  <si>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</si>
  <si>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</si>
  <si>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</si>
  <si>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</si>
  <si>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</si>
  <si>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</si>
  <si>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</si>
  <si>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</si>
  <si>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</si>
  <si>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</si>
  <si>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</si>
  <si>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</si>
  <si>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</si>
  <si>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</si>
  <si>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</si>
  <si>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</si>
  <si>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</si>
  <si>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</si>
  <si>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</si>
  <si>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</si>
  <si>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</si>
  <si>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</si>
  <si>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</si>
  <si>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</si>
  <si>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</si>
  <si>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</si>
  <si>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</si>
  <si>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</si>
  <si>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</si>
  <si>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</si>
  <si>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</si>
  <si>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</si>
  <si>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</si>
  <si>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</si>
  <si>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</si>
  <si>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</si>
  <si>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</si>
  <si>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</si>
  <si>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</si>
  <si>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</si>
  <si>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</si>
  <si>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</si>
  <si>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</si>
  <si>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</si>
  <si>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</si>
  <si>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</si>
  <si>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</si>
  <si>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</si>
  <si>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</si>
  <si>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</si>
  <si>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</si>
  <si>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</si>
  <si>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</si>
  <si>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</si>
  <si>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</si>
  <si>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</si>
  <si>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</si>
  <si>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</si>
  <si>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</si>
  <si>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</si>
  <si>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</si>
  <si>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</si>
  <si>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</si>
  <si>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</si>
  <si>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</si>
  <si>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</si>
  <si>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</si>
  <si>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</si>
  <si>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</si>
  <si>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</si>
  <si>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</si>
  <si>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</si>
  <si>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</si>
  <si>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</si>
  <si>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</si>
  <si>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</si>
  <si>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</si>
  <si>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</si>
  <si>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</si>
  <si>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</si>
  <si>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</si>
  <si>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</si>
  <si>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</si>
  <si>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</si>
  <si>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</si>
  <si>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</si>
  <si>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</si>
  <si>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</si>
  <si>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</si>
  <si>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</si>
  <si>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</si>
  <si>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</si>
  <si>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</si>
  <si>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</si>
  <si>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</si>
  <si>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</si>
  <si>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</si>
  <si>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</si>
  <si>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</si>
  <si>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</si>
  <si>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</si>
  <si>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</si>
  <si>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</si>
  <si>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</si>
  <si>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</si>
  <si>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</si>
  <si>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</si>
  <si>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</si>
  <si>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</si>
  <si>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</si>
  <si>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</si>
  <si>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</si>
  <si>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</si>
  <si>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</si>
  <si>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</si>
  <si>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</si>
  <si>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</si>
  <si>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</si>
  <si>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</si>
  <si>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</si>
  <si>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</si>
  <si>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</si>
  <si>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</si>
  <si>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</si>
  <si>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</si>
  <si>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</si>
  <si>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</si>
  <si>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</si>
  <si>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</si>
  <si>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</si>
  <si>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</si>
  <si>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</si>
  <si>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</si>
  <si>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</si>
  <si>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</si>
  <si>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</si>
  <si>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</si>
  <si>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</si>
  <si>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</si>
  <si>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</si>
  <si>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</si>
  <si>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</si>
  <si>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</si>
  <si>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</si>
  <si>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</si>
  <si>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</si>
  <si>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</si>
  <si>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</si>
  <si>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</si>
  <si>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</si>
  <si>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</si>
  <si>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</si>
  <si>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</si>
  <si>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</si>
  <si>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</si>
  <si>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</si>
  <si>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</si>
  <si>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</si>
  <si>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</si>
  <si>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</si>
  <si>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</si>
  <si>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</si>
  <si>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</si>
  <si>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</si>
  <si>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</si>
  <si>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</si>
  <si>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</si>
  <si>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</si>
  <si>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</si>
  <si>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</si>
  <si>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</si>
  <si>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</si>
  <si>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</si>
  <si>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</si>
  <si>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</si>
  <si>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</si>
  <si>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</si>
  <si>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</si>
  <si>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</si>
  <si>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</si>
  <si>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</si>
  <si>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</si>
  <si>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</si>
  <si>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</si>
  <si>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</si>
  <si>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</si>
  <si>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</si>
  <si>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</si>
  <si>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</si>
  <si>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</si>
  <si>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</si>
  <si>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</si>
  <si>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</si>
  <si>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</si>
  <si>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</si>
  <si>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</si>
  <si>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</si>
  <si>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</si>
  <si>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</si>
  <si>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</si>
  <si>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</si>
  <si>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</si>
  <si>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</si>
  <si>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</si>
  <si>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</si>
  <si>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</si>
  <si>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</si>
  <si>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</si>
  <si>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</si>
  <si>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</si>
  <si>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</si>
  <si>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</si>
  <si>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</si>
  <si>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</si>
  <si>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</si>
  <si>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</si>
  <si>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</si>
  <si>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</si>
  <si>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</si>
  <si>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</si>
  <si>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</si>
  <si>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</si>
  <si>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</si>
  <si>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</si>
  <si>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</si>
  <si>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</si>
  <si>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</si>
  <si>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</si>
  <si>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</si>
  <si>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</si>
  <si>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</si>
  <si>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</si>
  <si>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</si>
  <si>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</si>
  <si>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</si>
  <si>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</si>
  <si>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</si>
  <si>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</si>
  <si>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</si>
  <si>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</si>
  <si>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</si>
  <si>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</si>
  <si>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</si>
  <si>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</si>
  <si>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</si>
  <si>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</si>
  <si>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</si>
  <si>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</si>
  <si>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</si>
  <si>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</si>
  <si>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</si>
  <si>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</si>
  <si>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</si>
  <si>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</si>
  <si>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</si>
  <si>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</si>
  <si>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</si>
  <si>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</si>
  <si>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</si>
  <si>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</si>
  <si>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</si>
  <si>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</si>
  <si>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</si>
  <si>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</si>
  <si>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</si>
  <si>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</si>
  <si>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</si>
  <si>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</si>
  <si>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</si>
  <si>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</si>
  <si>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</si>
  <si>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</si>
  <si>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</si>
  <si>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</si>
  <si>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</si>
  <si>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</si>
  <si>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</si>
  <si>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</si>
  <si>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</si>
  <si>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</si>
  <si>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</si>
  <si>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</si>
  <si>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</si>
  <si>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</si>
  <si>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</si>
  <si>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</si>
  <si>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</si>
  <si>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</si>
  <si>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</si>
  <si>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</si>
  <si>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</si>
  <si>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</si>
  <si>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</si>
  <si>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</si>
  <si>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</si>
  <si>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</si>
  <si>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</si>
  <si>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</si>
  <si>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</si>
  <si>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</si>
  <si>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</si>
  <si>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</si>
  <si>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</si>
  <si>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</si>
  <si>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</si>
  <si>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</si>
  <si>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</si>
  <si>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</si>
  <si>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</si>
  <si>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</si>
  <si>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</si>
  <si>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</si>
  <si>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</si>
  <si>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</si>
  <si>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</si>
  <si>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</si>
  <si>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</si>
  <si>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</si>
  <si>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</si>
  <si>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</si>
  <si>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</si>
  <si>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</si>
  <si>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</si>
  <si>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</si>
  <si>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</si>
  <si>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</si>
  <si>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</si>
  <si>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</si>
  <si>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</si>
  <si>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</si>
  <si>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</si>
  <si>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</si>
  <si>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</si>
  <si>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</si>
  <si>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</si>
  <si>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</si>
  <si>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</si>
  <si>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</si>
  <si>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</si>
  <si>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</si>
  <si>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</si>
  <si>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</si>
  <si>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</si>
  <si>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</si>
  <si>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</si>
  <si>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</si>
  <si>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</si>
  <si>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</si>
  <si>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</si>
  <si>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</si>
  <si>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</si>
  <si>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</si>
  <si>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</si>
  <si>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</si>
  <si>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</si>
  <si>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</si>
  <si>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</si>
  <si>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</si>
  <si>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</si>
  <si>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</si>
  <si>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</si>
  <si>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</si>
  <si>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</si>
  <si>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</si>
  <si>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</si>
  <si>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</si>
  <si>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</si>
  <si>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</si>
  <si>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</si>
  <si>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</si>
  <si>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</si>
  <si>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</si>
  <si>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</si>
  <si>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</si>
  <si>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</si>
  <si>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</si>
  <si>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</si>
  <si>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</si>
  <si>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</si>
  <si>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</si>
  <si>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</si>
  <si>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</si>
  <si>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</si>
  <si>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</si>
  <si>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</si>
  <si>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</si>
  <si>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</si>
  <si>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</si>
  <si>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</si>
  <si>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</si>
  <si>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</si>
  <si>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</si>
  <si>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</si>
  <si>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</si>
  <si>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</si>
  <si>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</si>
  <si>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</si>
  <si>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</si>
  <si>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</si>
  <si>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</si>
  <si>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</si>
  <si>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</si>
  <si>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</si>
  <si>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</si>
  <si>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</si>
  <si>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</si>
  <si>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</si>
  <si>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</si>
  <si>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</si>
  <si>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</si>
  <si>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</si>
  <si>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</si>
  <si>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</si>
  <si>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</si>
  <si>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</si>
  <si>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</si>
  <si>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</si>
  <si>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</si>
  <si>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</si>
  <si>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</si>
  <si>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</si>
  <si>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</si>
  <si>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</si>
  <si>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</si>
  <si>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</si>
  <si>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</si>
  <si>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</si>
  <si>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</si>
  <si>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</si>
  <si>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</si>
  <si>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</si>
  <si>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</si>
  <si>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</si>
  <si>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</si>
  <si>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</si>
  <si>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</si>
  <si>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</si>
  <si>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</si>
  <si>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</si>
  <si>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</si>
  <si>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</si>
  <si>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</si>
  <si>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</si>
  <si>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</si>
  <si>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</si>
  <si>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</si>
  <si>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</si>
  <si>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</si>
  <si>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</si>
  <si>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</si>
  <si>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</si>
  <si>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</si>
  <si>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</si>
  <si>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</si>
  <si>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</si>
  <si>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</si>
  <si>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</si>
  <si>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</si>
  <si>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</si>
  <si>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</si>
  <si>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</si>
  <si>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</si>
  <si>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</si>
  <si>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</si>
  <si>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</si>
  <si>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</si>
  <si>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</si>
  <si>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</si>
  <si>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</si>
  <si>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</si>
  <si>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</si>
  <si>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</si>
  <si>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</si>
  <si>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</si>
  <si>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</si>
  <si>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</si>
  <si>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</si>
  <si>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</si>
  <si>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</si>
  <si>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</si>
  <si>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</si>
  <si>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</si>
  <si>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</si>
  <si>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</si>
  <si>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</si>
  <si>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</si>
  <si>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</si>
  <si>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</si>
  <si>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</si>
  <si>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</si>
  <si>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</si>
  <si>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</si>
  <si>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</si>
  <si>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</si>
  <si>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</si>
  <si>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</si>
  <si>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</si>
  <si>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</si>
  <si>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</si>
  <si>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</si>
  <si>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</si>
  <si>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</si>
  <si>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</si>
  <si>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</si>
  <si>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</si>
  <si>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</si>
  <si>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</si>
  <si>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</si>
  <si>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</si>
  <si>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</si>
  <si>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</si>
  <si>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</si>
  <si>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</si>
  <si>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</si>
  <si>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</si>
  <si>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</si>
  <si>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</si>
  <si>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</si>
  <si>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</si>
  <si>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</si>
  <si>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</si>
  <si>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</si>
  <si>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</si>
  <si>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</si>
  <si>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</si>
  <si>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</si>
  <si>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</si>
  <si>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</si>
  <si>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</si>
  <si>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</si>
  <si>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</si>
  <si>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</si>
  <si>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</si>
  <si>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</si>
  <si>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</si>
  <si>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</si>
  <si>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</si>
  <si>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</si>
  <si>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</si>
  <si>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</si>
  <si>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</si>
  <si>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</si>
  <si>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</si>
  <si>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</si>
  <si>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</si>
  <si>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</si>
  <si>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</si>
  <si>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</si>
  <si>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</si>
  <si>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</si>
  <si>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</si>
  <si>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</si>
  <si>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</si>
  <si>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</si>
  <si>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</si>
  <si>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</si>
  <si>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</si>
  <si>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</si>
  <si>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</si>
  <si>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</si>
  <si>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</si>
  <si>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</si>
  <si>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</si>
  <si>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</si>
  <si>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</si>
  <si>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</si>
  <si>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</si>
  <si>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</si>
  <si>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</si>
  <si>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</si>
  <si>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</si>
  <si>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</si>
  <si>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</si>
  <si>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</si>
  <si>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</si>
  <si>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</si>
  <si>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</si>
  <si>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</si>
  <si>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</si>
  <si>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</si>
  <si>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</si>
  <si>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</si>
  <si>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</si>
  <si>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</si>
  <si>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</si>
  <si>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</si>
  <si>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</si>
  <si>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</si>
  <si>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</si>
  <si>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</si>
  <si>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</si>
  <si>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</si>
  <si>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</si>
  <si>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</si>
  <si>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</si>
  <si>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</si>
  <si>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</si>
  <si>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</si>
  <si>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</si>
  <si>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</si>
  <si>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</si>
  <si>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</si>
  <si>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</si>
  <si>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</si>
  <si>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</si>
  <si>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</si>
  <si>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</si>
  <si>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</si>
  <si>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</si>
  <si>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</si>
  <si>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</si>
  <si>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</si>
  <si>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</si>
  <si>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</si>
  <si>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</si>
  <si>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</si>
  <si>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</si>
  <si>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</si>
  <si>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</si>
  <si>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</si>
  <si>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</si>
  <si>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</si>
  <si>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</si>
  <si>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</si>
  <si>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</si>
  <si>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</si>
  <si>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</si>
  <si>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</si>
  <si>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</si>
  <si>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</si>
  <si>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</si>
  <si>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</si>
  <si>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</si>
  <si>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</si>
  <si>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</si>
  <si>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</si>
  <si>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</si>
  <si>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</si>
  <si>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</si>
  <si>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</si>
  <si>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</si>
  <si>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</si>
  <si>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</si>
  <si>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</si>
  <si>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</si>
  <si>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</si>
  <si>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</si>
  <si>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</si>
  <si>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</si>
  <si>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</si>
  <si>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</si>
  <si>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</si>
  <si>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</si>
  <si>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</si>
  <si>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</si>
  <si>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</si>
  <si>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</si>
  <si>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</si>
  <si>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</si>
  <si>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</si>
  <si>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</si>
  <si>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</si>
  <si>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</si>
  <si>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</si>
  <si>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</si>
  <si>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</si>
  <si>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</si>
  <si>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</si>
  <si>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</si>
  <si>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</si>
  <si>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</si>
  <si>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</si>
  <si>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</si>
  <si>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</si>
  <si>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</si>
  <si>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</si>
  <si>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</si>
  <si>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</si>
  <si>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</si>
  <si>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</si>
  <si>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</si>
  <si>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</si>
  <si>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</si>
  <si>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</si>
  <si>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</si>
  <si>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</si>
  <si>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</si>
  <si>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</si>
  <si>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</si>
  <si>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</si>
  <si>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</si>
  <si>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</si>
  <si>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</si>
  <si>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</si>
  <si>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</si>
  <si>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</si>
  <si>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</si>
  <si>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</si>
  <si>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</si>
  <si>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</si>
  <si>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</si>
  <si>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</si>
  <si>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</si>
  <si>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</si>
  <si>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</si>
  <si>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</si>
  <si>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</si>
  <si>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</si>
  <si>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</si>
  <si>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</si>
  <si>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</si>
  <si>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</si>
  <si>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</si>
  <si>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</si>
  <si>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</si>
  <si>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</si>
  <si>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</si>
  <si>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</si>
  <si>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</si>
  <si>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</si>
  <si>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</si>
  <si>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</si>
  <si>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</si>
  <si>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</si>
  <si>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</si>
  <si>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</si>
  <si>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</si>
  <si>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</si>
  <si>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</si>
  <si>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</si>
  <si>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</si>
  <si>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</si>
  <si>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</si>
  <si>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</si>
  <si>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</si>
  <si>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</si>
  <si>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</si>
  <si>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</si>
  <si>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</si>
  <si>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</si>
  <si>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</si>
  <si>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</si>
  <si>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</si>
  <si>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</si>
  <si>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</si>
  <si>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</si>
  <si>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</si>
  <si>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</si>
  <si>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</si>
  <si>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</si>
  <si>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</si>
  <si>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</si>
  <si>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</si>
  <si>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</si>
  <si>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</si>
  <si>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</si>
  <si>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</si>
  <si>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</si>
  <si>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</si>
  <si>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</si>
  <si>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</si>
  <si>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</si>
  <si>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</si>
  <si>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</si>
  <si>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</si>
  <si>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</si>
  <si>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</si>
  <si>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</si>
  <si>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</si>
  <si>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</si>
  <si>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</si>
  <si>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</si>
  <si>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</si>
  <si>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</si>
  <si>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</si>
  <si>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</si>
  <si>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</si>
  <si>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</si>
  <si>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</si>
  <si>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</si>
  <si>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</si>
  <si>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</si>
  <si>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</si>
  <si>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</si>
  <si>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</si>
  <si>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</si>
  <si>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</si>
  <si>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</si>
  <si>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</si>
  <si>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</si>
  <si>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</si>
  <si>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</si>
  <si>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</si>
  <si>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</si>
  <si>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</si>
  <si>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</si>
  <si>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</si>
  <si>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</si>
  <si>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</si>
  <si>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</si>
  <si>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</si>
  <si>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</si>
  <si>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</si>
  <si>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</si>
  <si>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</si>
  <si>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</si>
  <si>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</si>
  <si>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</si>
  <si>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</si>
  <si>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</si>
  <si>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</si>
  <si>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</si>
  <si>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</si>
  <si>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</si>
  <si>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</si>
  <si>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</si>
  <si>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</si>
  <si>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</si>
  <si>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</si>
  <si>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</si>
  <si>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</si>
  <si>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</si>
  <si>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</si>
  <si>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</si>
  <si>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</si>
  <si>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</si>
  <si>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</si>
  <si>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</si>
  <si>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</si>
  <si>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</si>
  <si>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</si>
  <si>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</si>
  <si>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</si>
  <si>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</si>
  <si>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</si>
  <si>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</si>
  <si>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</si>
  <si>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</si>
  <si>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</si>
  <si>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</si>
  <si>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</si>
  <si>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</si>
  <si>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</si>
  <si>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</si>
  <si>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</si>
  <si>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</si>
  <si>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</si>
  <si>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</si>
  <si>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</si>
  <si>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</si>
  <si>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</si>
  <si>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</si>
  <si>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</si>
  <si>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</si>
  <si>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</si>
  <si>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</si>
  <si>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</si>
  <si>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</si>
  <si>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</si>
  <si>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</si>
  <si>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</si>
  <si>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</si>
  <si>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</si>
  <si>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</si>
  <si>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</si>
  <si>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</si>
  <si>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</si>
  <si>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</si>
  <si>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</si>
  <si>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</si>
  <si>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</si>
  <si>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</si>
  <si>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</si>
  <si>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</si>
  <si>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</si>
  <si>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</si>
  <si>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</si>
  <si>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</si>
  <si>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</si>
  <si>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</si>
  <si>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</si>
  <si>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</si>
  <si>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</si>
  <si>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</si>
  <si>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</si>
  <si>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</si>
  <si>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</si>
  <si>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</si>
  <si>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</si>
  <si>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</si>
  <si>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</si>
  <si>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</si>
  <si>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</si>
  <si>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</si>
  <si>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</si>
  <si>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</si>
  <si>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</si>
  <si>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</si>
  <si>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</si>
  <si>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</si>
  <si>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</si>
  <si>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</si>
  <si>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</si>
  <si>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</si>
  <si>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</si>
  <si>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</si>
  <si>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</si>
  <si>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</si>
  <si>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</si>
  <si>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</si>
  <si>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</si>
  <si>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</si>
  <si>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</si>
  <si>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</si>
  <si>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</si>
  <si>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</si>
  <si>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</si>
  <si>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</si>
  <si>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</si>
  <si>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</si>
  <si>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</si>
  <si>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</si>
  <si>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</si>
  <si>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</si>
  <si>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</si>
  <si>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</si>
  <si>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</si>
  <si>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</si>
  <si>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</si>
  <si>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</si>
  <si>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</si>
  <si>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</si>
  <si>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</si>
  <si>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</si>
  <si>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</si>
  <si>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</si>
  <si>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</si>
  <si>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</si>
  <si>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</si>
  <si>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</si>
  <si>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</si>
  <si>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</si>
  <si>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</si>
  <si>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</si>
  <si>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</si>
  <si>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</si>
  <si>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</si>
  <si>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</si>
  <si>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</si>
  <si>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</si>
  <si>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</si>
  <si>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</si>
  <si>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</si>
  <si>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</si>
  <si>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</si>
  <si>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</si>
  <si>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</si>
  <si>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</si>
  <si>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</si>
  <si>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</si>
  <si>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</si>
  <si>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</si>
  <si>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</si>
  <si>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</si>
  <si>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</si>
  <si>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</si>
  <si>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</si>
  <si>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</si>
  <si>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</si>
  <si>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</si>
  <si>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</si>
  <si>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</si>
  <si>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</si>
  <si>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</si>
  <si>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</si>
  <si>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</si>
  <si>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</si>
  <si>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</si>
  <si>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</si>
  <si>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</si>
  <si>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</si>
  <si>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</si>
  <si>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</si>
  <si>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</si>
  <si>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</si>
  <si>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</si>
  <si>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</si>
  <si>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</si>
  <si>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</si>
  <si>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</si>
  <si>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</si>
  <si>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</si>
  <si>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</si>
  <si>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</si>
  <si>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</si>
  <si>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</si>
  <si>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</si>
  <si>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</si>
  <si>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</si>
  <si>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</si>
  <si>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</si>
  <si>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</si>
  <si>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</si>
  <si>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</si>
  <si>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</si>
  <si>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</si>
  <si>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</si>
  <si>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</si>
  <si>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</si>
  <si>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</si>
  <si>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</si>
  <si>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</si>
  <si>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</si>
  <si>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</si>
  <si>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</si>
  <si>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</si>
  <si>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</si>
  <si>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</si>
  <si>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</si>
  <si>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</si>
  <si>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</si>
  <si>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</si>
  <si>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</si>
  <si>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</si>
  <si>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</si>
  <si>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</si>
  <si>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</si>
  <si>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</si>
  <si>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</si>
  <si>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</si>
  <si>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</si>
  <si>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</si>
  <si>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</si>
  <si>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</si>
  <si>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</si>
  <si>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</si>
  <si>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</si>
  <si>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</si>
  <si>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</si>
  <si>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</si>
  <si>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</si>
  <si>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</si>
  <si>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</si>
  <si>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</si>
  <si>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</si>
  <si>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</si>
  <si>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</si>
  <si>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</si>
  <si>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</si>
  <si>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</si>
  <si>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</si>
  <si>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</si>
  <si>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</si>
  <si>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</si>
  <si>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</si>
  <si>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</si>
  <si>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</si>
  <si>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</si>
  <si>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</si>
  <si>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</si>
  <si>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</si>
  <si>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</si>
  <si>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</si>
  <si>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</si>
  <si>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</si>
  <si>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</si>
  <si>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</si>
  <si>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</si>
  <si>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</si>
  <si>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</si>
  <si>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</si>
  <si>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</si>
  <si>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</si>
  <si>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</si>
  <si>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</si>
  <si>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</si>
  <si>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</si>
  <si>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</si>
  <si>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</si>
  <si>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</si>
  <si>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</si>
  <si>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</si>
  <si>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</si>
  <si>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</si>
  <si>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</si>
  <si>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</si>
  <si>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</si>
  <si>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</si>
  <si>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</si>
  <si>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</si>
  <si>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</si>
  <si>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</si>
  <si>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</si>
  <si>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</si>
  <si>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</si>
  <si>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</si>
  <si>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</si>
  <si>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</si>
  <si>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</si>
  <si>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</si>
  <si>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</si>
  <si>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</si>
  <si>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</si>
  <si>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</si>
  <si>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</si>
  <si>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</si>
  <si>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</si>
  <si>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</si>
  <si>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</si>
  <si>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</si>
  <si>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</si>
  <si>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</si>
  <si>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</si>
  <si>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</si>
  <si>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</si>
  <si>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</si>
  <si>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</si>
  <si>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</si>
  <si>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</si>
  <si>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</si>
  <si>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</si>
  <si>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</si>
  <si>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</si>
  <si>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</si>
  <si>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</si>
  <si>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</si>
  <si>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</si>
  <si>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</si>
  <si>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</si>
  <si>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</si>
  <si>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</si>
  <si>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</si>
  <si>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</si>
  <si>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</si>
  <si>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</si>
  <si>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</si>
  <si>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</si>
  <si>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</si>
  <si>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</si>
  <si>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</si>
  <si>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</si>
  <si>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</si>
  <si>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</si>
  <si>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</si>
  <si>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</si>
  <si>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</si>
  <si>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</si>
  <si>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</si>
  <si>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</si>
  <si>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</si>
  <si>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</si>
  <si>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</si>
  <si>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</si>
  <si>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</si>
  <si>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</si>
  <si>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</si>
  <si>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</si>
  <si>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</si>
  <si>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</si>
  <si>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</si>
  <si>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</si>
  <si>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</si>
  <si>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</si>
  <si>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</si>
  <si>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</si>
  <si>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</si>
  <si>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</si>
  <si>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</si>
  <si>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</si>
  <si>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</si>
  <si>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</si>
  <si>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</si>
  <si>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</si>
  <si>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</si>
  <si>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</si>
  <si>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</si>
  <si>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</si>
  <si>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</si>
  <si>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</si>
  <si>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</si>
  <si>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</si>
  <si>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</si>
  <si>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</si>
  <si>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</si>
  <si>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</si>
  <si>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</si>
  <si>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</si>
  <si>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</si>
  <si>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</si>
  <si>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</si>
  <si>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</si>
  <si>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</si>
  <si>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</si>
  <si>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</si>
  <si>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</si>
  <si>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</si>
  <si>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</si>
  <si>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</si>
  <si>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</si>
  <si>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</si>
  <si>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</si>
  <si>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</si>
  <si>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</si>
  <si>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</si>
  <si>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</si>
  <si>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</si>
  <si>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</si>
  <si>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</si>
  <si>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</si>
  <si>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</si>
  <si>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</si>
  <si>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</si>
  <si>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</si>
  <si>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</si>
  <si>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</si>
  <si>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</si>
  <si>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</si>
  <si>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</si>
  <si>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</si>
  <si>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</si>
  <si>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</si>
  <si>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</si>
  <si>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</si>
  <si>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</si>
  <si>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</si>
  <si>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</si>
  <si>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</si>
  <si>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</si>
  <si>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</si>
  <si>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</si>
  <si>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</si>
  <si>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</si>
  <si>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</si>
  <si>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</si>
  <si>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</si>
  <si>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</si>
  <si>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</si>
  <si>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</si>
  <si>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</si>
  <si>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</si>
  <si>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</si>
  <si>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</si>
  <si>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</si>
  <si>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</si>
  <si>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</si>
  <si>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</si>
  <si>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</si>
  <si>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</si>
  <si>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</si>
  <si>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</si>
  <si>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</si>
  <si>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</si>
  <si>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</si>
  <si>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</si>
  <si>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</si>
  <si>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</si>
  <si>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</si>
  <si>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</si>
  <si>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</si>
  <si>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</si>
  <si>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</si>
  <si>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</si>
  <si>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</si>
  <si>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</si>
  <si>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</si>
  <si>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</si>
  <si>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</si>
  <si>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</si>
  <si>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</si>
  <si>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</si>
  <si>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</si>
  <si>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</si>
  <si>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</si>
  <si>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</si>
  <si>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</si>
  <si>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</si>
  <si>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</si>
  <si>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</si>
  <si>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</si>
  <si>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</si>
  <si>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</si>
  <si>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</si>
  <si>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</si>
  <si>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</si>
  <si>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</si>
  <si>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</si>
  <si>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</si>
  <si>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</si>
  <si>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</si>
  <si>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</si>
  <si>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</si>
  <si>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</si>
  <si>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</si>
  <si>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</si>
  <si>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</si>
  <si>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</si>
  <si>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</si>
  <si>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</si>
  <si>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</si>
  <si>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</si>
  <si>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</si>
  <si>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</si>
  <si>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</si>
  <si>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</si>
  <si>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</si>
  <si>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</si>
  <si>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</si>
  <si>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</si>
  <si>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</si>
  <si>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</si>
  <si>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</si>
  <si>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</si>
  <si>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</si>
  <si>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</si>
  <si>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</si>
  <si>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</si>
  <si>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</si>
  <si>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</si>
  <si>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</si>
  <si>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</si>
  <si>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</si>
  <si>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</si>
  <si>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</si>
  <si>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</si>
  <si>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</si>
  <si>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</si>
  <si>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</si>
  <si>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</si>
  <si>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</si>
  <si>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</si>
  <si>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</si>
  <si>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</si>
  <si>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</si>
  <si>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</si>
  <si>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</si>
  <si>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</si>
  <si>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</si>
  <si>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</si>
  <si>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</si>
  <si>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</si>
  <si>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</si>
  <si>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</si>
  <si>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</si>
  <si>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</si>
  <si>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</si>
  <si>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</si>
  <si>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</si>
  <si>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</si>
  <si>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</si>
  <si>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</si>
  <si>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</si>
  <si>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</si>
  <si>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</si>
  <si>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</si>
  <si>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</si>
  <si>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</si>
  <si>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</si>
  <si>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</si>
  <si>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</si>
  <si>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</si>
  <si>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</si>
  <si>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</si>
  <si>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</si>
  <si>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</si>
  <si>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</si>
  <si>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</si>
  <si>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</si>
  <si>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</si>
  <si>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</si>
  <si>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</si>
  <si>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</si>
  <si>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</si>
  <si>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</si>
  <si>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</si>
  <si>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</si>
  <si>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</si>
  <si>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</si>
  <si>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</si>
  <si>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</si>
  <si>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</si>
  <si>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</si>
  <si>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</si>
  <si>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</si>
  <si>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</si>
  <si>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</si>
  <si>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</si>
  <si>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</si>
  <si>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</si>
  <si>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</si>
  <si>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</si>
  <si>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</si>
  <si>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</si>
  <si>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</si>
  <si>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</si>
  <si>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</si>
  <si>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</si>
  <si>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</si>
  <si>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</si>
  <si>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</si>
  <si>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</si>
  <si>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</si>
  <si>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</si>
  <si>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</si>
  <si>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</si>
  <si>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</si>
  <si>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</si>
  <si>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</si>
  <si>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</si>
  <si>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</si>
  <si>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</si>
  <si>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</si>
  <si>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</si>
  <si>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</si>
  <si>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</si>
  <si>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</si>
  <si>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</si>
  <si>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</si>
  <si>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</si>
  <si>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</si>
  <si>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</si>
  <si>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</si>
  <si>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</si>
  <si>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</si>
  <si>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</si>
  <si>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</si>
  <si>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</si>
  <si>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</si>
  <si>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</si>
  <si>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</si>
  <si>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</si>
  <si>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</si>
  <si>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</si>
  <si>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</si>
  <si>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</si>
  <si>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</si>
  <si>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</si>
  <si>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</si>
  <si>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</si>
  <si>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</si>
  <si>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</si>
  <si>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</si>
  <si>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</si>
  <si>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</si>
  <si>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</si>
  <si>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</si>
  <si>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</si>
  <si>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</si>
  <si>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</si>
  <si>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</si>
  <si>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</si>
  <si>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</si>
  <si>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</si>
  <si>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</si>
  <si>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</si>
  <si>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</si>
  <si>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</si>
  <si>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</si>
  <si>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</si>
  <si>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</si>
  <si>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</si>
  <si>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</si>
  <si>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</si>
  <si>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</si>
  <si>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</si>
  <si>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</si>
  <si>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</si>
  <si>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</si>
  <si>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</si>
  <si>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</si>
  <si>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</si>
  <si>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</si>
  <si>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</si>
  <si>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</si>
  <si>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</si>
  <si>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</si>
  <si>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</si>
  <si>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</si>
  <si>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</si>
  <si>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</si>
  <si>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</si>
  <si>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</si>
  <si>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</si>
  <si>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</si>
  <si>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</si>
  <si>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</si>
  <si>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</si>
  <si>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</si>
  <si>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</si>
  <si>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</si>
  <si>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</si>
  <si>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</si>
  <si>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</si>
  <si>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</si>
  <si>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</si>
  <si>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</si>
  <si>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</si>
  <si>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</si>
  <si>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</si>
  <si>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</si>
  <si>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</si>
  <si>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</si>
  <si>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</si>
  <si>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</si>
  <si>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</si>
  <si>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</si>
  <si>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</si>
  <si>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</si>
  <si>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</si>
  <si>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</si>
  <si>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</si>
  <si>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</si>
  <si>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</si>
  <si>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</si>
  <si>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</si>
  <si>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</si>
  <si>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</si>
  <si>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</si>
  <si>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</si>
  <si>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</si>
  <si>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</si>
  <si>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</si>
  <si>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</si>
  <si>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</si>
  <si>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</si>
  <si>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</si>
  <si>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</si>
  <si>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</si>
  <si>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</si>
  <si>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</si>
  <si>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</si>
  <si>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</si>
  <si>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</si>
  <si>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</si>
  <si>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</si>
  <si>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</si>
  <si>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</si>
  <si>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</si>
  <si>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</si>
  <si>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</si>
  <si>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</si>
  <si>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</si>
  <si>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</si>
  <si>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</si>
  <si>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</si>
  <si>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</si>
  <si>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</si>
  <si>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</si>
  <si>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</si>
  <si>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</si>
  <si>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</si>
  <si>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</si>
  <si>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</si>
  <si>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</si>
  <si>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</si>
  <si>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</si>
  <si>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</si>
  <si>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</si>
  <si>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</si>
  <si>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</si>
  <si>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</si>
  <si>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</si>
  <si>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</si>
  <si>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</si>
  <si>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</si>
  <si>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</si>
  <si>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</si>
  <si>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</si>
  <si>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</si>
  <si>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</si>
  <si>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</si>
  <si>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</si>
  <si>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</si>
  <si>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</si>
  <si>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</si>
  <si>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</si>
  <si>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</si>
  <si>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</si>
  <si>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</si>
  <si>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</si>
  <si>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</si>
  <si>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</si>
  <si>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</si>
  <si>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</si>
  <si>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</si>
  <si>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</si>
  <si>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</si>
  <si>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</si>
  <si>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</si>
  <si>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</si>
  <si>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</si>
  <si>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</si>
  <si>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</si>
  <si>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</si>
  <si>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</si>
  <si>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</si>
  <si>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</si>
  <si>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</si>
  <si>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</si>
  <si>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</si>
  <si>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</si>
  <si>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</si>
  <si>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</si>
  <si>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</si>
  <si>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</si>
  <si>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</si>
  <si>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</si>
  <si>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</si>
  <si>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</si>
  <si>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</si>
  <si>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</si>
  <si>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</si>
  <si>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</si>
  <si>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</si>
  <si>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</si>
  <si>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</si>
  <si>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</si>
  <si>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</si>
  <si>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</si>
  <si>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</si>
  <si>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</si>
  <si>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</si>
  <si>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</si>
  <si>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</si>
  <si>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</si>
  <si>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</si>
  <si>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</si>
  <si>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</si>
  <si>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</si>
  <si>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</si>
  <si>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</si>
  <si>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</si>
  <si>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</si>
  <si>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</si>
  <si>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</si>
  <si>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</si>
  <si>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</si>
  <si>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</si>
  <si>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</si>
  <si>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</si>
  <si>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</si>
  <si>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</si>
  <si>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</si>
  <si>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</si>
  <si>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</si>
  <si>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</si>
  <si>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</si>
  <si>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</si>
  <si>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</si>
  <si>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</si>
  <si>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</si>
  <si>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</si>
  <si>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</si>
  <si>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</si>
  <si>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</si>
  <si>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</si>
  <si>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</si>
  <si>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</si>
  <si>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</si>
  <si>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</si>
  <si>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</si>
  <si>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</si>
  <si>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</si>
  <si>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</si>
  <si>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</si>
  <si>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</si>
  <si>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</si>
  <si>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</si>
  <si>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</si>
  <si>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</si>
  <si>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</si>
  <si>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</si>
  <si>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</si>
  <si>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</si>
  <si>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</si>
  <si>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</si>
  <si>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</si>
  <si>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</si>
  <si>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</si>
  <si>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</si>
  <si>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</si>
  <si>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</si>
  <si>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</si>
  <si>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</si>
  <si>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</si>
  <si>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</si>
  <si>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</si>
  <si>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</si>
  <si>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</si>
  <si>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</si>
  <si>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</si>
  <si>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</si>
  <si>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</si>
  <si>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</si>
  <si>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</si>
  <si>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</si>
  <si>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</si>
  <si>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</si>
  <si>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</si>
  <si>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</si>
  <si>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</si>
  <si>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</si>
  <si>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</si>
  <si>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</si>
  <si>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</si>
  <si>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</si>
  <si>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</si>
  <si>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</si>
  <si>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</si>
  <si>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</si>
  <si>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</si>
  <si>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</si>
  <si>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</si>
  <si>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</si>
  <si>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</si>
  <si>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</si>
  <si>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</si>
  <si>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</si>
  <si>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</si>
  <si>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</si>
  <si>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</si>
  <si>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</si>
  <si>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</si>
  <si>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</si>
  <si>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</si>
  <si>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</si>
  <si>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</si>
  <si>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</si>
  <si>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</si>
  <si>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</si>
  <si>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</si>
  <si>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</si>
  <si>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</si>
  <si>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</si>
  <si>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</si>
  <si>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</si>
  <si>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</si>
  <si>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</si>
  <si>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</si>
  <si>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</si>
  <si>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</si>
  <si>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</si>
  <si>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</si>
  <si>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</si>
  <si>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</si>
  <si>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</si>
  <si>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</si>
  <si>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</si>
  <si>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</si>
  <si>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</si>
  <si>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</si>
  <si>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</si>
  <si>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</si>
  <si>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</si>
  <si>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</si>
  <si>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</si>
  <si>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</si>
  <si>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</si>
  <si>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</si>
  <si>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</si>
  <si>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</si>
  <si>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</si>
  <si>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</si>
  <si>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</si>
  <si>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</si>
  <si>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</si>
  <si>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</si>
  <si>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</si>
  <si>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</si>
  <si>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</si>
  <si>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</si>
  <si>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</si>
  <si>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</si>
  <si>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</si>
  <si>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</si>
  <si>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</si>
  <si>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</si>
  <si>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</si>
  <si>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</si>
  <si>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</si>
  <si>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</si>
  <si>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</si>
  <si>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</si>
  <si>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</si>
  <si>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</si>
  <si>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</si>
  <si>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</si>
  <si>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</si>
  <si>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</si>
  <si>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</si>
  <si>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</si>
  <si>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</si>
  <si>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</si>
  <si>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</si>
  <si>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</si>
  <si>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</si>
  <si>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</si>
  <si>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</si>
  <si>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</si>
  <si>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</si>
  <si>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</si>
  <si>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</si>
  <si>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</si>
  <si>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</si>
  <si>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</si>
  <si>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</si>
  <si>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</si>
  <si>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</si>
  <si>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</si>
  <si>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</si>
  <si>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</si>
  <si>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</si>
  <si>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</si>
  <si>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</si>
  <si>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</si>
  <si>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</si>
  <si>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</si>
  <si>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</si>
  <si>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</si>
  <si>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</si>
  <si>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</si>
  <si>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</si>
  <si>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</si>
  <si>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</si>
  <si>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</si>
  <si>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</si>
  <si>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</si>
  <si>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</si>
  <si>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</si>
  <si>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</si>
  <si>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</si>
  <si>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</si>
  <si>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</si>
  <si>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</si>
  <si>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</si>
  <si>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</si>
  <si>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</si>
  <si>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</si>
  <si>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</si>
  <si>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</si>
  <si>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</si>
  <si>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</si>
  <si>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</si>
  <si>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</si>
  <si>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</si>
  <si>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</si>
  <si>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</si>
  <si>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</si>
  <si>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</si>
  <si>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</si>
  <si>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</si>
  <si>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</si>
  <si>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</si>
  <si>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</si>
  <si>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</si>
  <si>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</si>
  <si>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</si>
  <si>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</si>
  <si>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</si>
  <si>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</si>
  <si>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</si>
  <si>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</si>
  <si>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</si>
  <si>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</si>
  <si>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</si>
  <si>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</si>
  <si>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</si>
  <si>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</si>
  <si>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</si>
  <si>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</si>
  <si>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</si>
  <si>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</si>
  <si>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</si>
  <si>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</si>
  <si>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</si>
  <si>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</si>
  <si>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</si>
  <si>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</si>
  <si>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</si>
  <si>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</si>
  <si>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</si>
  <si>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</si>
  <si>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</si>
  <si>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</si>
  <si>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</si>
  <si>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</si>
  <si>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</si>
  <si>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</si>
  <si>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</si>
  <si>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</si>
  <si>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</si>
  <si>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</si>
  <si>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</si>
  <si>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</si>
  <si>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</si>
  <si>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</si>
  <si>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</si>
  <si>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</si>
  <si>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</si>
  <si>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</si>
  <si>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</si>
  <si>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</si>
  <si>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</si>
  <si>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</si>
  <si>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</si>
  <si>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</si>
  <si>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</si>
  <si>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</si>
  <si>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</si>
  <si>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</si>
  <si>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</si>
  <si>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</si>
  <si>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</si>
  <si>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</si>
  <si>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</si>
  <si>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</si>
  <si>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</si>
  <si>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</si>
  <si>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</si>
  <si>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</si>
  <si>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</si>
  <si>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</si>
  <si>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</si>
  <si>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</si>
  <si>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</si>
  <si>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</si>
  <si>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</si>
  <si>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</si>
  <si>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</si>
  <si>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</si>
  <si>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</si>
  <si>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</si>
  <si>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</si>
  <si>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</si>
  <si>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</si>
  <si>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</si>
  <si>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</si>
  <si>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</si>
  <si>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</si>
  <si>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</si>
  <si>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</si>
  <si>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</si>
  <si>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</si>
  <si>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</si>
  <si>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</si>
  <si>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</si>
  <si>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</si>
  <si>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</si>
  <si>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</si>
  <si>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</si>
  <si>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</si>
  <si>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</si>
  <si>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</si>
  <si>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</si>
  <si>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</si>
  <si>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</si>
  <si>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</si>
  <si>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</si>
  <si>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</si>
  <si>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</si>
  <si>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</si>
  <si>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</si>
  <si>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</si>
  <si>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</si>
  <si>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</si>
  <si>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</si>
  <si>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</si>
  <si>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</si>
  <si>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</si>
  <si>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</si>
  <si>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</si>
  <si>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</si>
  <si>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</si>
  <si>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</si>
  <si>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</si>
  <si>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</si>
  <si>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</si>
  <si>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</si>
  <si>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</si>
  <si>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</si>
  <si>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</si>
  <si>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</si>
  <si>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</si>
  <si>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</si>
  <si>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</si>
  <si>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</si>
  <si>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</si>
  <si>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</si>
  <si>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</si>
  <si>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</si>
  <si>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</si>
  <si>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</si>
  <si>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</si>
  <si>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</si>
  <si>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</si>
  <si>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</si>
  <si>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</si>
  <si>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</si>
  <si>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</si>
  <si>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</si>
  <si>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</si>
  <si>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</si>
  <si>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</si>
  <si>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</si>
  <si>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</si>
  <si>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</si>
  <si>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</si>
  <si>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</si>
  <si>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</si>
  <si>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</si>
  <si>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</si>
  <si>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</si>
  <si>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</si>
  <si>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</si>
  <si>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</si>
  <si>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</si>
  <si>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</si>
  <si>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</si>
  <si>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</si>
  <si>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</si>
  <si>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</si>
  <si>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</si>
  <si>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</si>
  <si>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</si>
  <si>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</si>
  <si>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</si>
  <si>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</si>
  <si>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</si>
  <si>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</si>
  <si>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</si>
  <si>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</si>
  <si>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</si>
  <si>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</si>
  <si>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</si>
  <si>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</si>
  <si>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</si>
  <si>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</si>
  <si>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</si>
  <si>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</si>
  <si>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</si>
  <si>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</si>
  <si>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</si>
  <si>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</si>
  <si>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</si>
  <si>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</si>
  <si>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</si>
  <si>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</si>
  <si>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</si>
  <si>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</si>
  <si>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</si>
  <si>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</si>
  <si>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</si>
  <si>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</si>
  <si>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</si>
  <si>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</si>
  <si>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</si>
  <si>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</si>
  <si>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</si>
  <si>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</si>
  <si>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</si>
  <si>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</si>
  <si>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</si>
  <si>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</si>
  <si>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</si>
  <si>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</si>
  <si>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</si>
  <si>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</si>
  <si>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</si>
  <si>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</si>
  <si>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</si>
  <si>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</si>
  <si>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</si>
  <si>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</si>
  <si>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</si>
  <si>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</si>
  <si>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</si>
  <si>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</si>
  <si>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</si>
  <si>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</si>
  <si>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</si>
  <si>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</si>
  <si>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</si>
  <si>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</si>
  <si>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</si>
  <si>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</si>
  <si>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</si>
  <si>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</si>
  <si>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</si>
  <si>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</si>
  <si>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</si>
  <si>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</si>
  <si>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</si>
  <si>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</si>
  <si>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</si>
  <si>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</si>
  <si>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</si>
  <si>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</si>
  <si>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</si>
  <si>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</si>
  <si>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</si>
  <si>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</si>
  <si>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</si>
  <si>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</si>
  <si>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</si>
  <si>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</si>
  <si>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</si>
  <si>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</si>
  <si>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</si>
  <si>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</si>
  <si>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</si>
  <si>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</si>
  <si>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</si>
  <si>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</si>
  <si>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</si>
  <si>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</si>
  <si>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</si>
  <si>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</si>
  <si>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</si>
  <si>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</si>
  <si>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</si>
  <si>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</si>
  <si>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</si>
  <si>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</si>
  <si>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</si>
  <si>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</si>
  <si>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</si>
  <si>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</si>
  <si>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</si>
  <si>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</si>
  <si>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</si>
  <si>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</si>
  <si>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</si>
  <si>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</si>
  <si>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</si>
  <si>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</si>
  <si>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</si>
  <si>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</si>
  <si>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</si>
  <si>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</si>
  <si>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</si>
  <si>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</si>
  <si>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</si>
  <si>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</si>
  <si>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</si>
  <si>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</si>
  <si>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</si>
  <si>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</si>
  <si>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</si>
  <si>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</si>
  <si>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</si>
  <si>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</si>
  <si>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</si>
  <si>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</si>
  <si>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</si>
  <si>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</si>
  <si>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</si>
  <si>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</si>
  <si>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</si>
  <si>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</si>
  <si>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</si>
  <si>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</si>
  <si>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</si>
  <si>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</si>
  <si>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</si>
  <si>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</si>
  <si>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</si>
  <si>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</si>
  <si>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</si>
  <si>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</si>
  <si>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</si>
  <si>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</si>
  <si>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</si>
  <si>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</si>
  <si>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</si>
  <si>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</si>
  <si>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</si>
  <si>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</si>
  <si>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</si>
  <si>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</si>
  <si>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</si>
  <si>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</si>
  <si>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</si>
  <si>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</si>
  <si>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</si>
  <si>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</si>
  <si>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</si>
  <si>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</si>
  <si>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</si>
  <si>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</si>
  <si>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</si>
  <si>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</si>
  <si>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</si>
  <si>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</si>
  <si>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</si>
  <si>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</si>
  <si>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</si>
  <si>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</si>
  <si>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</si>
  <si>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</si>
  <si>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</si>
  <si>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</si>
  <si>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</si>
  <si>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</si>
  <si>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</si>
  <si>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</si>
  <si>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</si>
  <si>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</si>
  <si>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</si>
  <si>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</si>
  <si>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</si>
  <si>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</si>
  <si>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</si>
  <si>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</si>
  <si>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</si>
  <si>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</si>
  <si>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</si>
  <si>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</si>
  <si>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</si>
  <si>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</si>
  <si>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</si>
  <si>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</si>
  <si>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</si>
  <si>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</si>
  <si>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</si>
  <si>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</si>
  <si>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</si>
  <si>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</si>
  <si>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</si>
  <si>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</si>
  <si>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</si>
  <si>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</si>
  <si>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</si>
  <si>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</si>
  <si>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</si>
  <si>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</si>
  <si>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</si>
  <si>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</si>
  <si>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</si>
  <si>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</si>
  <si>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</si>
  <si>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</si>
  <si>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</si>
  <si>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</si>
  <si>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</si>
  <si>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</si>
  <si>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</si>
  <si>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</si>
  <si>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</si>
  <si>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</si>
  <si>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</si>
  <si>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</si>
  <si>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</si>
  <si>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</si>
  <si>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</si>
  <si>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</si>
  <si>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</si>
  <si>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</si>
  <si>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</si>
  <si>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</si>
  <si>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</si>
  <si>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</si>
  <si>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</si>
  <si>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</si>
  <si>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</si>
  <si>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</si>
  <si>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</si>
  <si>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</si>
  <si>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</si>
  <si>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</si>
  <si>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</si>
  <si>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</si>
  <si>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</si>
  <si>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</si>
  <si>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</si>
  <si>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</si>
  <si>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</si>
  <si>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</si>
  <si>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</si>
  <si>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</si>
  <si>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</si>
  <si>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</si>
  <si>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</si>
  <si>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</si>
  <si>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</si>
  <si>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</si>
  <si>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</si>
  <si>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</si>
  <si>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</si>
  <si>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</si>
  <si>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</si>
  <si>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</si>
  <si>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</si>
  <si>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</si>
  <si>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</si>
  <si>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</si>
  <si>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</si>
  <si>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</si>
  <si>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</si>
  <si>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</si>
  <si>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</si>
  <si>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</si>
  <si>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</si>
  <si>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</si>
  <si>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</si>
  <si>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</si>
  <si>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</si>
  <si>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</si>
  <si>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</si>
  <si>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</si>
  <si>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</si>
  <si>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</si>
  <si>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</si>
  <si>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</si>
  <si>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</si>
  <si>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</si>
  <si>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</si>
  <si>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</si>
  <si>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</si>
  <si>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</si>
  <si>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</si>
  <si>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</si>
  <si>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</si>
  <si>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</si>
  <si>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</si>
  <si>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</si>
  <si>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</si>
  <si>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</si>
  <si>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</si>
  <si>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</si>
  <si>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</si>
  <si>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</si>
  <si>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</si>
  <si>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</si>
  <si>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</si>
  <si>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</si>
  <si>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</si>
  <si>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</si>
  <si>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</si>
  <si>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</si>
  <si>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</si>
  <si>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</si>
  <si>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</si>
  <si>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</si>
  <si>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</si>
  <si>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</si>
  <si>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</si>
  <si>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</si>
  <si>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</si>
  <si>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</si>
  <si>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</si>
  <si>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</si>
  <si>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</si>
  <si>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</si>
  <si>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</si>
  <si>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</si>
  <si>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</si>
  <si>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</si>
  <si>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</si>
  <si>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</si>
  <si>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</si>
  <si>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</si>
  <si>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</si>
  <si>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</si>
  <si>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</si>
  <si>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</si>
  <si>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</si>
  <si>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</si>
  <si>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</si>
  <si>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</si>
  <si>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</si>
  <si>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</si>
  <si>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</si>
  <si>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</si>
  <si>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</si>
  <si>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</si>
  <si>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</si>
  <si>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</si>
  <si>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</si>
  <si>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</si>
  <si>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</si>
  <si>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</si>
  <si>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</si>
  <si>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</si>
  <si>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</si>
  <si>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</si>
  <si>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</si>
  <si>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</si>
  <si>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</si>
  <si>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</si>
  <si>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</si>
  <si>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</si>
  <si>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</si>
  <si>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</si>
  <si>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</si>
  <si>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</si>
  <si>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</si>
  <si>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</si>
  <si>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</si>
  <si>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</si>
  <si>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</si>
  <si>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</si>
  <si>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</si>
  <si>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</si>
  <si>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</si>
  <si>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</si>
  <si>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</si>
  <si>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</si>
  <si>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</si>
  <si>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</si>
  <si>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</si>
  <si>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</si>
  <si>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</si>
  <si>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</si>
  <si>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</si>
  <si>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</si>
  <si>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</si>
  <si>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</si>
  <si>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</si>
  <si>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</si>
  <si>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</si>
  <si>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</si>
  <si>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</si>
  <si>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</si>
  <si>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</si>
  <si>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</si>
  <si>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</si>
  <si>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</si>
  <si>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</si>
  <si>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</si>
  <si>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</si>
  <si>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</si>
  <si>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</si>
  <si>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</si>
  <si>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</si>
  <si>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</si>
  <si>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</si>
  <si>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</si>
  <si>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</si>
  <si>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</si>
  <si>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</si>
  <si>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</si>
  <si>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</si>
  <si>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</si>
  <si>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</si>
  <si>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</si>
  <si>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</si>
  <si>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</si>
  <si>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</si>
  <si>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</si>
  <si>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</si>
  <si>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</si>
  <si>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</si>
  <si>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</si>
  <si>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</si>
  <si>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</si>
  <si>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</si>
  <si>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</si>
  <si>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</si>
  <si>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</si>
  <si>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</si>
  <si>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</si>
  <si>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</si>
  <si>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</si>
  <si>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</si>
  <si>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</si>
  <si>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</si>
  <si>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</si>
  <si>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</si>
  <si>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</si>
  <si>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</si>
  <si>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</si>
  <si>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</si>
  <si>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</si>
  <si>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</si>
  <si>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</si>
  <si>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</si>
  <si>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</si>
  <si>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</si>
  <si>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</si>
  <si>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</si>
  <si>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</si>
  <si>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</si>
  <si>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</si>
  <si>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</si>
  <si>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</si>
  <si>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</si>
  <si>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</si>
  <si>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</si>
  <si>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</si>
  <si>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</si>
  <si>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</si>
  <si>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</si>
  <si>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</si>
  <si>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</si>
  <si>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</si>
  <si>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</si>
  <si>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</si>
  <si>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</si>
  <si>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</si>
  <si>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</si>
  <si>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</si>
  <si>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</si>
  <si>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</si>
  <si>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</si>
  <si>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</si>
  <si>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</si>
  <si>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</si>
  <si>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</si>
  <si>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</si>
  <si>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</si>
  <si>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</si>
  <si>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</si>
  <si>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</si>
  <si>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</si>
  <si>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</si>
  <si>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</si>
  <si>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</si>
  <si>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</si>
  <si>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</si>
  <si>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</si>
  <si>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</si>
  <si>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</si>
  <si>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</si>
  <si>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</si>
  <si>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</si>
  <si>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</si>
  <si>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</si>
  <si>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</si>
  <si>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</si>
  <si>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</si>
  <si>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</si>
  <si>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</si>
  <si>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</si>
  <si>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</si>
  <si>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</si>
  <si>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</si>
  <si>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</si>
  <si>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</si>
  <si>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</si>
  <si>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</si>
  <si>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</si>
  <si>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</si>
  <si>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</si>
  <si>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</si>
  <si>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</si>
  <si>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</si>
  <si>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</si>
  <si>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</si>
  <si>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</si>
  <si>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</si>
  <si>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</si>
  <si>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</si>
  <si>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</si>
  <si>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</si>
  <si>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</si>
  <si>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</si>
  <si>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</si>
  <si>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</si>
  <si>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</si>
  <si>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</si>
  <si>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</si>
  <si>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</si>
  <si>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</si>
  <si>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</si>
  <si>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</si>
  <si>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</si>
  <si>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</si>
  <si>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</si>
  <si>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</si>
  <si>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</si>
  <si>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</si>
  <si>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</si>
  <si>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</si>
  <si>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</si>
  <si>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</si>
  <si>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</si>
  <si>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</si>
  <si>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</si>
  <si>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</si>
  <si>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</si>
  <si>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</si>
  <si>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</si>
  <si>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</si>
  <si>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</si>
  <si>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</si>
  <si>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</si>
  <si>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</si>
  <si>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</si>
  <si>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</si>
  <si>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</si>
  <si>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</si>
  <si>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</si>
  <si>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</si>
  <si>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</si>
  <si>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</si>
  <si>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</si>
  <si>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</si>
  <si>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</si>
  <si>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</si>
  <si>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</si>
  <si>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</si>
  <si>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</si>
  <si>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</si>
  <si>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</si>
  <si>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</si>
  <si>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</si>
  <si>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</si>
  <si>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</si>
  <si>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</si>
  <si>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</si>
  <si>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</si>
  <si>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</si>
  <si>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</si>
  <si>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</si>
  <si>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</si>
  <si>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</si>
  <si>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</si>
  <si>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</si>
  <si>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</si>
  <si>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</si>
  <si>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</si>
  <si>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</si>
  <si>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</si>
  <si>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</si>
  <si>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</si>
  <si>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</si>
  <si>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</si>
  <si>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</si>
  <si>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</si>
  <si>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</si>
  <si>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</si>
  <si>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</si>
  <si>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</si>
  <si>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</si>
  <si>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</si>
  <si>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</si>
  <si>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</si>
  <si>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</si>
  <si>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</si>
  <si>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</si>
  <si>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</si>
  <si>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</si>
  <si>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</si>
  <si>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</si>
  <si>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</si>
  <si>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</si>
  <si>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</si>
  <si>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</si>
  <si>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</si>
  <si>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</si>
  <si>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</si>
  <si>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</si>
  <si>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</si>
  <si>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</si>
  <si>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</si>
  <si>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</si>
  <si>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</si>
  <si>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</si>
  <si>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</si>
  <si>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</si>
  <si>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</si>
  <si>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</si>
  <si>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</si>
  <si>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</si>
  <si>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</si>
  <si>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</si>
  <si>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</si>
  <si>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</si>
  <si>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</si>
  <si>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</si>
  <si>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</si>
  <si>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</si>
  <si>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</si>
  <si>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</si>
  <si>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</si>
  <si>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</si>
  <si>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</si>
  <si>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</si>
  <si>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</si>
  <si>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</si>
  <si>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</si>
  <si>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</si>
  <si>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</si>
  <si>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</si>
  <si>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</si>
  <si>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</si>
  <si>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</si>
  <si>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</si>
  <si>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</si>
  <si>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</si>
  <si>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</si>
  <si>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</si>
  <si>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</si>
  <si>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</si>
  <si>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</si>
  <si>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</si>
  <si>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</si>
  <si>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</si>
  <si>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</si>
  <si>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</si>
  <si>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</si>
  <si>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</si>
  <si>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</si>
  <si>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</si>
  <si>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</si>
  <si>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</si>
  <si>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</si>
  <si>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</si>
  <si>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</si>
  <si>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</si>
  <si>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</si>
  <si>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</si>
  <si>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</si>
  <si>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</si>
  <si>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</si>
  <si>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</si>
  <si>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</si>
  <si>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</si>
  <si>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</si>
  <si>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</si>
  <si>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</si>
  <si>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</si>
  <si>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</si>
  <si>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</si>
  <si>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</si>
  <si>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</si>
  <si>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</si>
  <si>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</si>
  <si>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</si>
  <si>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</si>
  <si>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</si>
  <si>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</si>
  <si>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</si>
  <si>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</si>
  <si>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</si>
  <si>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</si>
  <si>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</si>
  <si>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</si>
  <si>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</si>
  <si>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</si>
  <si>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</si>
  <si>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</si>
  <si>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</si>
  <si>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</si>
  <si>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</si>
  <si>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</si>
  <si>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</si>
  <si>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</si>
  <si>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</si>
  <si>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</si>
  <si>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</si>
  <si>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</si>
  <si>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</si>
  <si>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</si>
  <si>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</si>
  <si>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</si>
  <si>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</si>
  <si>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</si>
  <si>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</si>
  <si>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</si>
  <si>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</si>
  <si>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</si>
  <si>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</si>
  <si>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</si>
  <si>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</si>
  <si>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</si>
  <si>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</si>
  <si>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</si>
  <si>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</si>
  <si>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</si>
  <si>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</si>
  <si>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</si>
  <si>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</si>
  <si>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</si>
  <si>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</si>
  <si>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</si>
  <si>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</si>
  <si>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</si>
  <si>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</si>
  <si>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</si>
  <si>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</si>
  <si>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</si>
  <si>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</si>
  <si>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</si>
  <si>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</si>
  <si>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</si>
  <si>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</si>
  <si>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</si>
  <si>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</si>
  <si>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</si>
  <si>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</si>
  <si>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</si>
  <si>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</si>
  <si>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</si>
  <si>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</si>
  <si>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</si>
  <si>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</si>
  <si>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</si>
  <si>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</si>
  <si>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</si>
  <si>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</si>
  <si>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</si>
  <si>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</si>
  <si>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</si>
  <si>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</si>
  <si>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</si>
  <si>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</si>
  <si>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</si>
  <si>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</si>
  <si>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</si>
  <si>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</si>
  <si>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</si>
  <si>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</si>
  <si>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</si>
  <si>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</si>
  <si>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</si>
  <si>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</si>
  <si>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</si>
  <si>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</si>
  <si>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</si>
  <si>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</si>
  <si>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</si>
  <si>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</si>
  <si>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</si>
  <si>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</si>
  <si>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</si>
  <si>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</si>
  <si>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</si>
  <si>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</si>
  <si>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</si>
  <si>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</si>
  <si>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</si>
  <si>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</si>
  <si>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</si>
  <si>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</si>
  <si>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</si>
  <si>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</si>
  <si>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</si>
  <si>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</si>
  <si>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</si>
  <si>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</si>
  <si>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</si>
  <si>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</si>
  <si>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</si>
  <si>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</si>
  <si>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</si>
  <si>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</si>
  <si>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</si>
  <si>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</si>
  <si>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</si>
  <si>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</si>
  <si>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</si>
  <si>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</si>
  <si>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</si>
  <si>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</si>
  <si>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</si>
  <si>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</si>
  <si>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</si>
  <si>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</si>
  <si>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</si>
  <si>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</si>
  <si>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</si>
  <si>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</si>
  <si>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</si>
  <si>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</si>
  <si>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</si>
  <si>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</si>
  <si>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</si>
  <si>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</si>
  <si>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</si>
  <si>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</si>
  <si>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</si>
  <si>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</si>
  <si>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</si>
  <si>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</si>
  <si>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</si>
  <si>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</si>
  <si>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</si>
  <si>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</si>
  <si>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</si>
  <si>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</si>
  <si>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</si>
  <si>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</si>
  <si>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</si>
  <si>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</si>
  <si>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</si>
  <si>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</si>
  <si>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</si>
  <si>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</si>
  <si>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</si>
  <si>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</si>
  <si>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</si>
  <si>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</si>
  <si>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</si>
  <si>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</si>
  <si>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</si>
  <si>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</si>
  <si>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</si>
  <si>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</si>
  <si>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</si>
  <si>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</si>
  <si>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</si>
  <si>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</si>
  <si>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</si>
  <si>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SANTA CATARINA, GTO.</t>
  </si>
  <si>
    <t>Al 31 de diciembre de 2021 y al 30 de junio de 2022 (b)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</si>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</sst>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44" fontId="15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4" fontId="16" fillId="0" borderId="13" xfId="1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0" t="s">
        <v>829</v>
      </c>
      <c r="B1" s="161"/>
      <c r="C1" s="161"/>
      <c r="D1" s="161"/>
      <c r="E1" s="162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3" t="s">
        <v>3302</v>
      </c>
      <c r="D3" s="163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C20" sqref="C2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6" t="s">
        <v>542</v>
      </c>
      <c r="B1" s="176"/>
      <c r="C1" s="176"/>
      <c r="D1" s="176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6"/>
    </row>
    <row r="3" spans="1:11" ht="14.25" x14ac:dyDescent="0.45">
      <c r="A3" s="167" t="s">
        <v>166</v>
      </c>
      <c r="B3" s="168"/>
      <c r="C3" s="168"/>
      <c r="D3" s="169"/>
    </row>
    <row r="4" spans="1:11" ht="14.25" x14ac:dyDescent="0.45">
      <c r="A4" s="170" t="str">
        <f>TRIMESTRE</f>
        <v>Del 1 de enero al 30 de junio de 2022 (b)</v>
      </c>
      <c r="B4" s="171"/>
      <c r="C4" s="171"/>
      <c r="D4" s="172"/>
    </row>
    <row r="5" spans="1:11" ht="14.25" x14ac:dyDescent="0.45">
      <c r="A5" s="173" t="s">
        <v>118</v>
      </c>
      <c r="B5" s="174"/>
      <c r="C5" s="174"/>
      <c r="D5" s="175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169</v>
      </c>
      <c r="B9" s="23">
        <v>0</v>
      </c>
      <c r="C9" s="23">
        <v>0</v>
      </c>
      <c r="D9" s="23">
        <v>0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0</v>
      </c>
      <c r="C13" s="40">
        <f t="shared" ref="C13:D13" si="2">C14+C15</f>
        <v>0</v>
      </c>
      <c r="D13" s="40">
        <f t="shared" si="2"/>
        <v>0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0</v>
      </c>
      <c r="D21" s="40">
        <f t="shared" si="4"/>
        <v>0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0</v>
      </c>
      <c r="D23" s="40">
        <f t="shared" si="5"/>
        <v>0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ht="14.25" x14ac:dyDescent="0.4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23">
        <v>0</v>
      </c>
      <c r="C30" s="23">
        <v>0</v>
      </c>
      <c r="D30" s="23">
        <v>0</v>
      </c>
    </row>
    <row r="31" spans="1:4" x14ac:dyDescent="0.25">
      <c r="A31" s="53" t="s">
        <v>188</v>
      </c>
      <c r="B31" s="23">
        <v>0</v>
      </c>
      <c r="C31" s="23">
        <v>0</v>
      </c>
      <c r="D31" s="23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0</v>
      </c>
      <c r="D33" s="61">
        <f t="shared" si="8"/>
        <v>0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23">
        <v>0</v>
      </c>
      <c r="C38" s="23">
        <v>0</v>
      </c>
      <c r="D38" s="23">
        <v>0</v>
      </c>
    </row>
    <row r="39" spans="1:4" x14ac:dyDescent="0.25">
      <c r="A39" s="53" t="s">
        <v>193</v>
      </c>
      <c r="B39" s="23">
        <v>0</v>
      </c>
      <c r="C39" s="23">
        <v>0</v>
      </c>
      <c r="D39" s="23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23">
        <v>0</v>
      </c>
      <c r="C41" s="23">
        <v>0</v>
      </c>
      <c r="D41" s="23">
        <v>0</v>
      </c>
    </row>
    <row r="42" spans="1:4" x14ac:dyDescent="0.25">
      <c r="A42" s="53" t="s">
        <v>196</v>
      </c>
      <c r="B42" s="23">
        <v>0</v>
      </c>
      <c r="C42" s="23">
        <v>0</v>
      </c>
      <c r="D42" s="23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0</v>
      </c>
      <c r="C48" s="124">
        <f>C9</f>
        <v>0</v>
      </c>
      <c r="D48" s="124">
        <f t="shared" ref="D48" si="12">D9</f>
        <v>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23">
        <v>0</v>
      </c>
      <c r="C50" s="23">
        <v>0</v>
      </c>
      <c r="D50" s="23">
        <v>0</v>
      </c>
    </row>
    <row r="51" spans="1:4" x14ac:dyDescent="0.25">
      <c r="A51" s="128" t="s">
        <v>195</v>
      </c>
      <c r="B51" s="23">
        <v>0</v>
      </c>
      <c r="C51" s="23">
        <v>0</v>
      </c>
      <c r="D51" s="23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4">C14</f>
        <v>0</v>
      </c>
      <c r="D53" s="60">
        <f t="shared" si="14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0</v>
      </c>
      <c r="D57" s="61">
        <f t="shared" ref="D57" si="16">D48+D49-D53+D55</f>
        <v>0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0</v>
      </c>
      <c r="D59" s="61">
        <f t="shared" si="17"/>
        <v>0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0</v>
      </c>
      <c r="Q6" s="18">
        <f>'Formato 4'!C13</f>
        <v>0</v>
      </c>
      <c r="R6" s="18">
        <f>'Formato 4'!D13</f>
        <v>0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0</v>
      </c>
      <c r="R12" s="18">
        <f>'Formato 4'!D21</f>
        <v>0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0</v>
      </c>
      <c r="R13" s="18">
        <f>'Formato 4'!D23</f>
        <v>0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0</v>
      </c>
      <c r="R18">
        <f>'Formato 4'!D33</f>
        <v>0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1" zoomScale="85" zoomScaleNormal="85" workbookViewId="0">
      <selection activeCell="A72" sqref="A7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2" t="s">
        <v>206</v>
      </c>
      <c r="B1" s="182"/>
      <c r="C1" s="182"/>
      <c r="D1" s="182"/>
      <c r="E1" s="182"/>
      <c r="F1" s="182"/>
      <c r="G1" s="182"/>
    </row>
    <row r="2" spans="1:8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5"/>
      <c r="G2" s="166"/>
    </row>
    <row r="3" spans="1:8" x14ac:dyDescent="0.25">
      <c r="A3" s="167" t="s">
        <v>207</v>
      </c>
      <c r="B3" s="168"/>
      <c r="C3" s="168"/>
      <c r="D3" s="168"/>
      <c r="E3" s="168"/>
      <c r="F3" s="168"/>
      <c r="G3" s="169"/>
    </row>
    <row r="4" spans="1:8" ht="14.25" x14ac:dyDescent="0.45">
      <c r="A4" s="170" t="str">
        <f>TRIMESTRE</f>
        <v>Del 1 de enero al 30 de junio de 2022 (b)</v>
      </c>
      <c r="B4" s="171"/>
      <c r="C4" s="171"/>
      <c r="D4" s="171"/>
      <c r="E4" s="171"/>
      <c r="F4" s="171"/>
      <c r="G4" s="172"/>
    </row>
    <row r="5" spans="1:8" ht="14.25" x14ac:dyDescent="0.45">
      <c r="A5" s="173" t="s">
        <v>118</v>
      </c>
      <c r="B5" s="174"/>
      <c r="C5" s="174"/>
      <c r="D5" s="174"/>
      <c r="E5" s="174"/>
      <c r="F5" s="174"/>
      <c r="G5" s="175"/>
    </row>
    <row r="6" spans="1:8" x14ac:dyDescent="0.25">
      <c r="A6" s="179" t="s">
        <v>214</v>
      </c>
      <c r="B6" s="181" t="s">
        <v>208</v>
      </c>
      <c r="C6" s="181"/>
      <c r="D6" s="181"/>
      <c r="E6" s="181"/>
      <c r="F6" s="181"/>
      <c r="G6" s="181" t="s">
        <v>209</v>
      </c>
    </row>
    <row r="7" spans="1:8" ht="30" x14ac:dyDescent="0.25">
      <c r="A7" s="180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1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>SUM(C29:C33)</f>
        <v>0</v>
      </c>
      <c r="D28" s="60">
        <f>SUM(D29:D33)</f>
        <v>0</v>
      </c>
      <c r="E28" s="60">
        <f>SUM(E29:E33)</f>
        <v>0</v>
      </c>
      <c r="F28" s="60">
        <f>SUM(F29:F33)</f>
        <v>0</v>
      </c>
      <c r="G28" s="60">
        <f t="shared" ref="G28" si="3">SUM(G29:G33)</f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G37" si="5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0</v>
      </c>
      <c r="C41" s="61">
        <f t="shared" ref="C41:E41" si="6">SUM(C9,C10,C11,C12,C13,C14,C15,C16,C28,C34,C35,C37)</f>
        <v>0</v>
      </c>
      <c r="D41" s="61">
        <f t="shared" si="6"/>
        <v>0</v>
      </c>
      <c r="E41" s="61">
        <f t="shared" si="6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  <c r="G45" s="60">
        <f t="shared" ref="G45" si="7">SUM(G46:G53)</f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f t="shared" ref="G54" si="9">SUM(G55:G58)</f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v>0</v>
      </c>
      <c r="C59" s="60">
        <v>0</v>
      </c>
      <c r="D59" s="60">
        <v>0</v>
      </c>
      <c r="E59" s="60">
        <v>0</v>
      </c>
      <c r="F59" s="60">
        <v>0</v>
      </c>
      <c r="G59" s="60">
        <f t="shared" ref="G59" si="11">SUM(G60:G61)</f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3">C68</f>
        <v>207772.13</v>
      </c>
      <c r="D67" s="61">
        <f t="shared" si="13"/>
        <v>207772.13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159">
        <v>0</v>
      </c>
      <c r="C68" s="159">
        <v>207772.13</v>
      </c>
      <c r="D68" s="159">
        <v>207772.13</v>
      </c>
      <c r="E68" s="159">
        <v>0</v>
      </c>
      <c r="F68" s="159">
        <v>0</v>
      </c>
      <c r="G68" s="159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0</v>
      </c>
      <c r="C70" s="61">
        <f t="shared" ref="C70:G70" si="14">C41+C65+C67</f>
        <v>207772.13</v>
      </c>
      <c r="D70" s="61">
        <f t="shared" si="14"/>
        <v>207772.13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207772.13</v>
      </c>
      <c r="R57">
        <f>'Formato 5'!D67</f>
        <v>207772.13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207772.13</v>
      </c>
      <c r="R58">
        <f>'Formato 5'!D68</f>
        <v>207772.13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5" zoomScale="120" zoomScaleNormal="120" zoomScalePageLayoutView="90" workbookViewId="0">
      <selection activeCell="C158" sqref="C158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3" t="s">
        <v>3285</v>
      </c>
      <c r="B1" s="182"/>
      <c r="C1" s="182"/>
      <c r="D1" s="182"/>
      <c r="E1" s="182"/>
      <c r="F1" s="182"/>
      <c r="G1" s="182"/>
    </row>
    <row r="2" spans="1:7" ht="14.25" x14ac:dyDescent="0.45">
      <c r="A2" s="186" t="str">
        <f>ENTE_PUBLICO_A</f>
        <v>SISTEMA PARA EL DESARROLLO INTEGRAL DE LA FAMILIA DEL MUNICIPIO DE SANTA CATARINA, GTO., Gobierno del Estado de Guanajuato (a)</v>
      </c>
      <c r="B2" s="186"/>
      <c r="C2" s="186"/>
      <c r="D2" s="186"/>
      <c r="E2" s="186"/>
      <c r="F2" s="186"/>
      <c r="G2" s="186"/>
    </row>
    <row r="3" spans="1:7" x14ac:dyDescent="0.25">
      <c r="A3" s="187" t="s">
        <v>277</v>
      </c>
      <c r="B3" s="187"/>
      <c r="C3" s="187"/>
      <c r="D3" s="187"/>
      <c r="E3" s="187"/>
      <c r="F3" s="187"/>
      <c r="G3" s="187"/>
    </row>
    <row r="4" spans="1:7" x14ac:dyDescent="0.25">
      <c r="A4" s="187" t="s">
        <v>278</v>
      </c>
      <c r="B4" s="187"/>
      <c r="C4" s="187"/>
      <c r="D4" s="187"/>
      <c r="E4" s="187"/>
      <c r="F4" s="187"/>
      <c r="G4" s="187"/>
    </row>
    <row r="5" spans="1:7" ht="14.25" x14ac:dyDescent="0.45">
      <c r="A5" s="188" t="str">
        <f>TRIMESTRE</f>
        <v>Del 1 de enero al 30 de junio de 2022 (b)</v>
      </c>
      <c r="B5" s="188"/>
      <c r="C5" s="188"/>
      <c r="D5" s="188"/>
      <c r="E5" s="188"/>
      <c r="F5" s="188"/>
      <c r="G5" s="188"/>
    </row>
    <row r="6" spans="1:7" ht="14.25" x14ac:dyDescent="0.45">
      <c r="A6" s="180" t="s">
        <v>118</v>
      </c>
      <c r="B6" s="180"/>
      <c r="C6" s="180"/>
      <c r="D6" s="180"/>
      <c r="E6" s="180"/>
      <c r="F6" s="180"/>
      <c r="G6" s="180"/>
    </row>
    <row r="7" spans="1:7" ht="15" customHeight="1" x14ac:dyDescent="0.25">
      <c r="A7" s="184" t="s">
        <v>0</v>
      </c>
      <c r="B7" s="184" t="s">
        <v>279</v>
      </c>
      <c r="C7" s="184"/>
      <c r="D7" s="184"/>
      <c r="E7" s="184"/>
      <c r="F7" s="184"/>
      <c r="G7" s="185" t="s">
        <v>280</v>
      </c>
    </row>
    <row r="8" spans="1:7" ht="30" x14ac:dyDescent="0.25">
      <c r="A8" s="184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4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v>0</v>
      </c>
      <c r="C10" s="80">
        <v>0</v>
      </c>
      <c r="D10" s="80">
        <v>0</v>
      </c>
      <c r="E10" s="80">
        <f t="shared" ref="E10:F10" si="1">SUM(E11:E17)</f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/>
      <c r="C11" s="80"/>
      <c r="D11" s="80"/>
      <c r="E11" s="80"/>
      <c r="F11" s="80"/>
      <c r="G11" s="80">
        <f>D11-E11</f>
        <v>0</v>
      </c>
    </row>
    <row r="12" spans="1:7" x14ac:dyDescent="0.25">
      <c r="A12" s="84" t="s">
        <v>288</v>
      </c>
      <c r="B12" s="80"/>
      <c r="C12" s="80"/>
      <c r="D12" s="80"/>
      <c r="E12" s="80"/>
      <c r="F12" s="80"/>
      <c r="G12" s="80">
        <f>D12-E12</f>
        <v>0</v>
      </c>
    </row>
    <row r="13" spans="1:7" ht="14.25" x14ac:dyDescent="0.45">
      <c r="A13" s="84" t="s">
        <v>289</v>
      </c>
      <c r="B13" s="80"/>
      <c r="C13" s="80"/>
      <c r="D13" s="80"/>
      <c r="E13" s="80"/>
      <c r="F13" s="80"/>
      <c r="G13" s="80">
        <f t="shared" ref="G13:G17" si="2">D13-E13</f>
        <v>0</v>
      </c>
    </row>
    <row r="14" spans="1:7" ht="14.25" x14ac:dyDescent="0.45">
      <c r="A14" s="84" t="s">
        <v>290</v>
      </c>
      <c r="B14" s="80"/>
      <c r="C14" s="80"/>
      <c r="D14" s="80"/>
      <c r="E14" s="80"/>
      <c r="F14" s="80"/>
      <c r="G14" s="80">
        <f t="shared" si="2"/>
        <v>0</v>
      </c>
    </row>
    <row r="15" spans="1:7" x14ac:dyDescent="0.25">
      <c r="A15" s="84" t="s">
        <v>291</v>
      </c>
      <c r="B15" s="80"/>
      <c r="C15" s="80"/>
      <c r="D15" s="80"/>
      <c r="E15" s="80"/>
      <c r="F15" s="80"/>
      <c r="G15" s="80">
        <f t="shared" si="2"/>
        <v>0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>
        <f t="shared" si="2"/>
        <v>0</v>
      </c>
    </row>
    <row r="17" spans="1:7" x14ac:dyDescent="0.25">
      <c r="A17" s="84" t="s">
        <v>293</v>
      </c>
      <c r="B17" s="80"/>
      <c r="C17" s="80"/>
      <c r="D17" s="80"/>
      <c r="E17" s="80"/>
      <c r="F17" s="80"/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/>
      <c r="C19" s="80"/>
      <c r="D19" s="80"/>
      <c r="E19" s="80"/>
      <c r="F19" s="80"/>
      <c r="G19" s="80">
        <f>D19-E19</f>
        <v>0</v>
      </c>
    </row>
    <row r="20" spans="1:7" ht="14.25" x14ac:dyDescent="0.45">
      <c r="A20" s="84" t="s">
        <v>296</v>
      </c>
      <c r="B20" s="80"/>
      <c r="C20" s="80"/>
      <c r="D20" s="80"/>
      <c r="E20" s="80"/>
      <c r="F20" s="80"/>
      <c r="G20" s="80">
        <f t="shared" ref="G20:G27" si="4">D20-E20</f>
        <v>0</v>
      </c>
    </row>
    <row r="21" spans="1:7" x14ac:dyDescent="0.25">
      <c r="A21" s="84" t="s">
        <v>297</v>
      </c>
      <c r="B21" s="80"/>
      <c r="C21" s="80"/>
      <c r="D21" s="80"/>
      <c r="E21" s="80"/>
      <c r="F21" s="80"/>
      <c r="G21" s="80">
        <f t="shared" si="4"/>
        <v>0</v>
      </c>
    </row>
    <row r="22" spans="1:7" x14ac:dyDescent="0.25">
      <c r="A22" s="84" t="s">
        <v>298</v>
      </c>
      <c r="B22" s="80"/>
      <c r="C22" s="80"/>
      <c r="D22" s="80"/>
      <c r="E22" s="80"/>
      <c r="F22" s="80"/>
      <c r="G22" s="80">
        <f t="shared" si="4"/>
        <v>0</v>
      </c>
    </row>
    <row r="23" spans="1:7" x14ac:dyDescent="0.25">
      <c r="A23" s="84" t="s">
        <v>299</v>
      </c>
      <c r="B23" s="80"/>
      <c r="C23" s="80"/>
      <c r="D23" s="80"/>
      <c r="E23" s="80"/>
      <c r="F23" s="80"/>
      <c r="G23" s="80">
        <f t="shared" si="4"/>
        <v>0</v>
      </c>
    </row>
    <row r="24" spans="1:7" x14ac:dyDescent="0.25">
      <c r="A24" s="84" t="s">
        <v>300</v>
      </c>
      <c r="B24" s="80"/>
      <c r="C24" s="80"/>
      <c r="D24" s="80"/>
      <c r="E24" s="80"/>
      <c r="F24" s="80"/>
      <c r="G24" s="80">
        <f t="shared" si="4"/>
        <v>0</v>
      </c>
    </row>
    <row r="25" spans="1:7" x14ac:dyDescent="0.25">
      <c r="A25" s="84" t="s">
        <v>301</v>
      </c>
      <c r="B25" s="80"/>
      <c r="C25" s="80"/>
      <c r="D25" s="80"/>
      <c r="E25" s="80"/>
      <c r="F25" s="80"/>
      <c r="G25" s="80">
        <f t="shared" si="4"/>
        <v>0</v>
      </c>
    </row>
    <row r="26" spans="1:7" x14ac:dyDescent="0.25">
      <c r="A26" s="84" t="s">
        <v>302</v>
      </c>
      <c r="B26" s="80"/>
      <c r="C26" s="80"/>
      <c r="D26" s="80"/>
      <c r="E26" s="80"/>
      <c r="F26" s="80"/>
      <c r="G26" s="80">
        <f t="shared" si="4"/>
        <v>0</v>
      </c>
    </row>
    <row r="27" spans="1:7" x14ac:dyDescent="0.25">
      <c r="A27" s="84" t="s">
        <v>303</v>
      </c>
      <c r="B27" s="80"/>
      <c r="C27" s="80"/>
      <c r="D27" s="80"/>
      <c r="E27" s="80"/>
      <c r="F27" s="80"/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/>
      <c r="C29" s="80"/>
      <c r="D29" s="80"/>
      <c r="E29" s="80"/>
      <c r="F29" s="80"/>
      <c r="G29" s="80">
        <f>D29-E29</f>
        <v>0</v>
      </c>
    </row>
    <row r="30" spans="1:7" x14ac:dyDescent="0.25">
      <c r="A30" s="84" t="s">
        <v>306</v>
      </c>
      <c r="B30" s="80"/>
      <c r="C30" s="80"/>
      <c r="D30" s="80"/>
      <c r="E30" s="80"/>
      <c r="F30" s="80"/>
      <c r="G30" s="80">
        <f t="shared" ref="G30:G37" si="6">D30-E30</f>
        <v>0</v>
      </c>
    </row>
    <row r="31" spans="1:7" x14ac:dyDescent="0.25">
      <c r="A31" s="84" t="s">
        <v>307</v>
      </c>
      <c r="B31" s="80"/>
      <c r="C31" s="80"/>
      <c r="D31" s="80"/>
      <c r="E31" s="80"/>
      <c r="F31" s="80"/>
      <c r="G31" s="80">
        <f t="shared" si="6"/>
        <v>0</v>
      </c>
    </row>
    <row r="32" spans="1:7" x14ac:dyDescent="0.25">
      <c r="A32" s="84" t="s">
        <v>308</v>
      </c>
      <c r="B32" s="80"/>
      <c r="C32" s="80"/>
      <c r="D32" s="80"/>
      <c r="E32" s="80"/>
      <c r="F32" s="80"/>
      <c r="G32" s="80">
        <f t="shared" si="6"/>
        <v>0</v>
      </c>
    </row>
    <row r="33" spans="1:7" x14ac:dyDescent="0.25">
      <c r="A33" s="84" t="s">
        <v>309</v>
      </c>
      <c r="B33" s="80"/>
      <c r="C33" s="80"/>
      <c r="D33" s="80"/>
      <c r="E33" s="80"/>
      <c r="F33" s="80"/>
      <c r="G33" s="80">
        <f t="shared" si="6"/>
        <v>0</v>
      </c>
    </row>
    <row r="34" spans="1:7" x14ac:dyDescent="0.25">
      <c r="A34" s="84" t="s">
        <v>310</v>
      </c>
      <c r="B34" s="80"/>
      <c r="C34" s="80"/>
      <c r="D34" s="80"/>
      <c r="E34" s="80"/>
      <c r="F34" s="80"/>
      <c r="G34" s="80">
        <f t="shared" si="6"/>
        <v>0</v>
      </c>
    </row>
    <row r="35" spans="1:7" x14ac:dyDescent="0.25">
      <c r="A35" s="84" t="s">
        <v>311</v>
      </c>
      <c r="B35" s="80"/>
      <c r="C35" s="80"/>
      <c r="D35" s="80"/>
      <c r="E35" s="80"/>
      <c r="F35" s="80"/>
      <c r="G35" s="80">
        <f t="shared" si="6"/>
        <v>0</v>
      </c>
    </row>
    <row r="36" spans="1:7" x14ac:dyDescent="0.25">
      <c r="A36" s="84" t="s">
        <v>312</v>
      </c>
      <c r="B36" s="80"/>
      <c r="C36" s="80"/>
      <c r="D36" s="80"/>
      <c r="E36" s="80"/>
      <c r="F36" s="80"/>
      <c r="G36" s="80">
        <f t="shared" si="6"/>
        <v>0</v>
      </c>
    </row>
    <row r="37" spans="1:7" x14ac:dyDescent="0.25">
      <c r="A37" s="84" t="s">
        <v>313</v>
      </c>
      <c r="B37" s="80"/>
      <c r="C37" s="80"/>
      <c r="D37" s="80"/>
      <c r="E37" s="80"/>
      <c r="F37" s="80"/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8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8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8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8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8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8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8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/>
      <c r="C49" s="80"/>
      <c r="D49" s="80"/>
      <c r="E49" s="80"/>
      <c r="F49" s="80"/>
      <c r="G49" s="80">
        <f>D49-E49</f>
        <v>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0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0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0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0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0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0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2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4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4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4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4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4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4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16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18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18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18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18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18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/>
      <c r="C85" s="80"/>
      <c r="D85" s="80"/>
      <c r="E85" s="80"/>
      <c r="F85" s="80"/>
      <c r="G85" s="80">
        <f t="shared" ref="G85" si="20">SUM(G86:G92)</f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1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1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1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1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1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3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3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3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3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3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3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3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5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5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5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5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5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5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5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27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27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27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27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27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27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27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29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29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29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29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29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29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29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1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3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3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3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3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3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3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5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0</v>
      </c>
      <c r="C159" s="79">
        <f t="shared" ref="C159:G159" si="37">C9+C84</f>
        <v>0</v>
      </c>
      <c r="D159" s="79">
        <f t="shared" si="37"/>
        <v>0</v>
      </c>
      <c r="E159" s="79">
        <f t="shared" si="37"/>
        <v>0</v>
      </c>
      <c r="F159" s="79">
        <f t="shared" si="37"/>
        <v>0</v>
      </c>
      <c r="G159" s="79">
        <f t="shared" si="37"/>
        <v>0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0</v>
      </c>
      <c r="Q150">
        <f>'Formato 6 a)'!C159</f>
        <v>0</v>
      </c>
      <c r="R150">
        <f>'Formato 6 a)'!D159</f>
        <v>0</v>
      </c>
      <c r="S150">
        <f>'Formato 6 a)'!E159</f>
        <v>0</v>
      </c>
      <c r="T150">
        <f>'Formato 6 a)'!F159</f>
        <v>0</v>
      </c>
      <c r="U150">
        <f>'Formato 6 a)'!G159</f>
        <v>0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20" sqref="B20:G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3" t="s">
        <v>3290</v>
      </c>
      <c r="B1" s="183"/>
      <c r="C1" s="183"/>
      <c r="D1" s="183"/>
      <c r="E1" s="183"/>
      <c r="F1" s="183"/>
      <c r="G1" s="183"/>
    </row>
    <row r="2" spans="1:7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277</v>
      </c>
      <c r="B3" s="168"/>
      <c r="C3" s="168"/>
      <c r="D3" s="168"/>
      <c r="E3" s="168"/>
      <c r="F3" s="168"/>
      <c r="G3" s="169"/>
    </row>
    <row r="4" spans="1:7" x14ac:dyDescent="0.25">
      <c r="A4" s="167" t="s">
        <v>431</v>
      </c>
      <c r="B4" s="168"/>
      <c r="C4" s="168"/>
      <c r="D4" s="168"/>
      <c r="E4" s="168"/>
      <c r="F4" s="168"/>
      <c r="G4" s="169"/>
    </row>
    <row r="5" spans="1:7" ht="14.25" x14ac:dyDescent="0.45">
      <c r="A5" s="170" t="str">
        <f>TRIMESTRE</f>
        <v>Del 1 de enero al 30 de junio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0</v>
      </c>
      <c r="B7" s="181" t="s">
        <v>279</v>
      </c>
      <c r="C7" s="181"/>
      <c r="D7" s="181"/>
      <c r="E7" s="181"/>
      <c r="F7" s="181"/>
      <c r="G7" s="185" t="s">
        <v>280</v>
      </c>
    </row>
    <row r="8" spans="1:7" ht="30" x14ac:dyDescent="0.25">
      <c r="A8" s="180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4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ht="14.25" x14ac:dyDescent="0.45">
      <c r="A10" s="144" t="s">
        <v>432</v>
      </c>
      <c r="B10" s="60"/>
      <c r="C10" s="60"/>
      <c r="D10" s="60"/>
      <c r="E10" s="60"/>
      <c r="F10" s="60"/>
      <c r="G10" s="77"/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/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/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/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/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/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/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/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/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 t="s">
        <v>439</v>
      </c>
      <c r="B27" s="60"/>
      <c r="C27" s="60"/>
      <c r="D27" s="60"/>
      <c r="E27" s="60"/>
      <c r="F27" s="60"/>
      <c r="G27" s="60"/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0</v>
      </c>
      <c r="C29" s="61">
        <f>GASTO_NE_T2+GASTO_E_T2</f>
        <v>0</v>
      </c>
      <c r="D29" s="61">
        <f>GASTO_NE_T3+GASTO_E_T3</f>
        <v>0</v>
      </c>
      <c r="E29" s="61">
        <f>GASTO_NE_T4+GASTO_E_T4</f>
        <v>0</v>
      </c>
      <c r="F29" s="61">
        <f>GASTO_NE_T5+GASTO_E_T5</f>
        <v>0</v>
      </c>
      <c r="G29" s="61">
        <f>GASTO_NE_T6+GASTO_E_T6</f>
        <v>0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0</v>
      </c>
      <c r="Q4" s="18">
        <f>TOTAL_E_T2</f>
        <v>0</v>
      </c>
      <c r="R4" s="18">
        <f>TOTAL_E_T3</f>
        <v>0</v>
      </c>
      <c r="S4" s="18">
        <f>TOTAL_E_T4</f>
        <v>0</v>
      </c>
      <c r="T4" s="18">
        <f>TOTAL_E_T5</f>
        <v>0</v>
      </c>
      <c r="U4" s="18">
        <f>TOTAL_E_T6</f>
        <v>0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72" sqref="B72:G7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9" t="s">
        <v>3289</v>
      </c>
      <c r="B1" s="190"/>
      <c r="C1" s="190"/>
      <c r="D1" s="190"/>
      <c r="E1" s="190"/>
      <c r="F1" s="190"/>
      <c r="G1" s="190"/>
    </row>
    <row r="2" spans="1:7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67" t="s">
        <v>396</v>
      </c>
      <c r="B3" s="168"/>
      <c r="C3" s="168"/>
      <c r="D3" s="168"/>
      <c r="E3" s="168"/>
      <c r="F3" s="168"/>
      <c r="G3" s="169"/>
    </row>
    <row r="4" spans="1:7" x14ac:dyDescent="0.25">
      <c r="A4" s="167" t="s">
        <v>397</v>
      </c>
      <c r="B4" s="168"/>
      <c r="C4" s="168"/>
      <c r="D4" s="168"/>
      <c r="E4" s="168"/>
      <c r="F4" s="168"/>
      <c r="G4" s="169"/>
    </row>
    <row r="5" spans="1:7" ht="14.25" x14ac:dyDescent="0.45">
      <c r="A5" s="170" t="str">
        <f>TRIMESTRE</f>
        <v>Del 1 de enero al 30 de junio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68" t="s">
        <v>0</v>
      </c>
      <c r="B7" s="173" t="s">
        <v>279</v>
      </c>
      <c r="C7" s="174"/>
      <c r="D7" s="174"/>
      <c r="E7" s="174"/>
      <c r="F7" s="175"/>
      <c r="G7" s="185" t="s">
        <v>3286</v>
      </c>
    </row>
    <row r="8" spans="1:7" ht="30.75" customHeight="1" x14ac:dyDescent="0.25">
      <c r="A8" s="168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4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/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/>
    </row>
    <row r="13" spans="1:7" x14ac:dyDescent="0.25">
      <c r="A13" s="63" t="s">
        <v>367</v>
      </c>
      <c r="B13" s="72"/>
      <c r="C13" s="72"/>
      <c r="D13" s="72"/>
      <c r="E13" s="72"/>
      <c r="F13" s="72"/>
      <c r="G13" s="72"/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/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/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/>
    </row>
    <row r="17" spans="1:7" x14ac:dyDescent="0.25">
      <c r="A17" s="63" t="s">
        <v>371</v>
      </c>
      <c r="B17" s="72"/>
      <c r="C17" s="72"/>
      <c r="D17" s="72"/>
      <c r="E17" s="72"/>
      <c r="F17" s="72"/>
      <c r="G17" s="72"/>
    </row>
    <row r="18" spans="1:7" ht="14.25" x14ac:dyDescent="0.45">
      <c r="A18" s="63" t="s">
        <v>372</v>
      </c>
      <c r="B18" s="72"/>
      <c r="C18" s="72"/>
      <c r="D18" s="72"/>
      <c r="E18" s="72"/>
      <c r="F18" s="72"/>
      <c r="G18" s="72"/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2">SUM(C20:C26)</f>
        <v>0</v>
      </c>
      <c r="D19" s="71">
        <f t="shared" si="2"/>
        <v>0</v>
      </c>
      <c r="E19" s="71">
        <f t="shared" si="2"/>
        <v>0</v>
      </c>
      <c r="F19" s="71">
        <f t="shared" si="2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/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/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/>
    </row>
    <row r="23" spans="1:7" x14ac:dyDescent="0.25">
      <c r="A23" s="63" t="s">
        <v>377</v>
      </c>
      <c r="B23" s="71"/>
      <c r="C23" s="71"/>
      <c r="D23" s="71"/>
      <c r="E23" s="71"/>
      <c r="F23" s="71"/>
      <c r="G23" s="72"/>
    </row>
    <row r="24" spans="1:7" x14ac:dyDescent="0.25">
      <c r="A24" s="63" t="s">
        <v>378</v>
      </c>
      <c r="B24" s="71"/>
      <c r="C24" s="71"/>
      <c r="D24" s="71"/>
      <c r="E24" s="71"/>
      <c r="F24" s="71"/>
      <c r="G24" s="72"/>
    </row>
    <row r="25" spans="1:7" x14ac:dyDescent="0.25">
      <c r="A25" s="63" t="s">
        <v>379</v>
      </c>
      <c r="B25" s="71"/>
      <c r="C25" s="71"/>
      <c r="D25" s="71"/>
      <c r="E25" s="71"/>
      <c r="F25" s="71"/>
      <c r="G25" s="72"/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/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/>
    </row>
    <row r="29" spans="1:7" ht="14.25" x14ac:dyDescent="0.45">
      <c r="A29" s="63" t="s">
        <v>383</v>
      </c>
      <c r="B29" s="71"/>
      <c r="C29" s="71"/>
      <c r="D29" s="71"/>
      <c r="E29" s="71"/>
      <c r="F29" s="71"/>
      <c r="G29" s="72"/>
    </row>
    <row r="30" spans="1:7" x14ac:dyDescent="0.25">
      <c r="A30" s="63" t="s">
        <v>384</v>
      </c>
      <c r="B30" s="71"/>
      <c r="C30" s="71"/>
      <c r="D30" s="71"/>
      <c r="E30" s="71"/>
      <c r="F30" s="71"/>
      <c r="G30" s="72"/>
    </row>
    <row r="31" spans="1:7" x14ac:dyDescent="0.25">
      <c r="A31" s="63" t="s">
        <v>385</v>
      </c>
      <c r="B31" s="71"/>
      <c r="C31" s="71"/>
      <c r="D31" s="71"/>
      <c r="E31" s="71"/>
      <c r="F31" s="71"/>
      <c r="G31" s="72"/>
    </row>
    <row r="32" spans="1:7" x14ac:dyDescent="0.25">
      <c r="A32" s="63" t="s">
        <v>386</v>
      </c>
      <c r="B32" s="71"/>
      <c r="C32" s="71"/>
      <c r="D32" s="71"/>
      <c r="E32" s="71"/>
      <c r="F32" s="71"/>
      <c r="G32" s="72"/>
    </row>
    <row r="33" spans="1:7" x14ac:dyDescent="0.25">
      <c r="A33" s="63" t="s">
        <v>387</v>
      </c>
      <c r="B33" s="71"/>
      <c r="C33" s="71"/>
      <c r="D33" s="71"/>
      <c r="E33" s="71"/>
      <c r="F33" s="71"/>
      <c r="G33" s="72"/>
    </row>
    <row r="34" spans="1:7" x14ac:dyDescent="0.25">
      <c r="A34" s="63" t="s">
        <v>388</v>
      </c>
      <c r="B34" s="71"/>
      <c r="C34" s="71"/>
      <c r="D34" s="71"/>
      <c r="E34" s="71"/>
      <c r="F34" s="71"/>
      <c r="G34" s="72"/>
    </row>
    <row r="35" spans="1:7" x14ac:dyDescent="0.25">
      <c r="A35" s="63" t="s">
        <v>389</v>
      </c>
      <c r="B35" s="71"/>
      <c r="C35" s="71"/>
      <c r="D35" s="71"/>
      <c r="E35" s="71"/>
      <c r="F35" s="71"/>
      <c r="G35" s="72"/>
    </row>
    <row r="36" spans="1:7" x14ac:dyDescent="0.25">
      <c r="A36" s="63" t="s">
        <v>390</v>
      </c>
      <c r="B36" s="71"/>
      <c r="C36" s="71"/>
      <c r="D36" s="71"/>
      <c r="E36" s="71"/>
      <c r="F36" s="71"/>
      <c r="G36" s="72"/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/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/>
    </row>
    <row r="40" spans="1:7" x14ac:dyDescent="0.25">
      <c r="A40" s="69" t="s">
        <v>393</v>
      </c>
      <c r="B40" s="72"/>
      <c r="C40" s="72"/>
      <c r="D40" s="72"/>
      <c r="E40" s="72"/>
      <c r="F40" s="72"/>
      <c r="G40" s="72"/>
    </row>
    <row r="41" spans="1:7" x14ac:dyDescent="0.25">
      <c r="A41" s="69" t="s">
        <v>394</v>
      </c>
      <c r="B41" s="72"/>
      <c r="C41" s="72"/>
      <c r="D41" s="72"/>
      <c r="E41" s="72"/>
      <c r="F41" s="72"/>
      <c r="G41" s="72"/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/>
    </row>
    <row r="46" spans="1:7" x14ac:dyDescent="0.25">
      <c r="A46" s="69" t="s">
        <v>366</v>
      </c>
      <c r="B46" s="72"/>
      <c r="C46" s="72"/>
      <c r="D46" s="72"/>
      <c r="E46" s="72"/>
      <c r="F46" s="72"/>
      <c r="G46" s="72"/>
    </row>
    <row r="47" spans="1:7" x14ac:dyDescent="0.25">
      <c r="A47" s="69" t="s">
        <v>367</v>
      </c>
      <c r="B47" s="72"/>
      <c r="C47" s="72"/>
      <c r="D47" s="72"/>
      <c r="E47" s="72"/>
      <c r="F47" s="72"/>
      <c r="G47" s="72"/>
    </row>
    <row r="48" spans="1:7" x14ac:dyDescent="0.25">
      <c r="A48" s="69" t="s">
        <v>368</v>
      </c>
      <c r="B48" s="72"/>
      <c r="C48" s="72"/>
      <c r="D48" s="72"/>
      <c r="E48" s="72"/>
      <c r="F48" s="72"/>
      <c r="G48" s="72"/>
    </row>
    <row r="49" spans="1:7" x14ac:dyDescent="0.25">
      <c r="A49" s="69" t="s">
        <v>369</v>
      </c>
      <c r="B49" s="72"/>
      <c r="C49" s="72"/>
      <c r="D49" s="72"/>
      <c r="E49" s="72"/>
      <c r="F49" s="72"/>
      <c r="G49" s="72"/>
    </row>
    <row r="50" spans="1:7" x14ac:dyDescent="0.25">
      <c r="A50" s="69" t="s">
        <v>370</v>
      </c>
      <c r="B50" s="72"/>
      <c r="C50" s="72"/>
      <c r="D50" s="72"/>
      <c r="E50" s="72"/>
      <c r="F50" s="72"/>
      <c r="G50" s="72"/>
    </row>
    <row r="51" spans="1:7" x14ac:dyDescent="0.25">
      <c r="A51" s="69" t="s">
        <v>371</v>
      </c>
      <c r="B51" s="72"/>
      <c r="C51" s="72"/>
      <c r="D51" s="72"/>
      <c r="E51" s="72"/>
      <c r="F51" s="72"/>
      <c r="G51" s="72"/>
    </row>
    <row r="52" spans="1:7" x14ac:dyDescent="0.25">
      <c r="A52" s="69" t="s">
        <v>372</v>
      </c>
      <c r="B52" s="72"/>
      <c r="C52" s="72"/>
      <c r="D52" s="72"/>
      <c r="E52" s="72"/>
      <c r="F52" s="72"/>
      <c r="G52" s="72"/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/>
    </row>
    <row r="55" spans="1:7" x14ac:dyDescent="0.25">
      <c r="A55" s="69" t="s">
        <v>375</v>
      </c>
      <c r="B55" s="71"/>
      <c r="C55" s="71"/>
      <c r="D55" s="71"/>
      <c r="E55" s="71"/>
      <c r="F55" s="71"/>
      <c r="G55" s="72"/>
    </row>
    <row r="56" spans="1:7" x14ac:dyDescent="0.25">
      <c r="A56" s="69" t="s">
        <v>376</v>
      </c>
      <c r="B56" s="71"/>
      <c r="C56" s="71"/>
      <c r="D56" s="71"/>
      <c r="E56" s="71"/>
      <c r="F56" s="71"/>
      <c r="G56" s="72"/>
    </row>
    <row r="57" spans="1:7" x14ac:dyDescent="0.25">
      <c r="A57" s="48" t="s">
        <v>377</v>
      </c>
      <c r="B57" s="71"/>
      <c r="C57" s="71"/>
      <c r="D57" s="71"/>
      <c r="E57" s="71"/>
      <c r="F57" s="71"/>
      <c r="G57" s="72"/>
    </row>
    <row r="58" spans="1:7" x14ac:dyDescent="0.25">
      <c r="A58" s="69" t="s">
        <v>378</v>
      </c>
      <c r="B58" s="71"/>
      <c r="C58" s="71"/>
      <c r="D58" s="71"/>
      <c r="E58" s="71"/>
      <c r="F58" s="71"/>
      <c r="G58" s="72"/>
    </row>
    <row r="59" spans="1:7" x14ac:dyDescent="0.25">
      <c r="A59" s="69" t="s">
        <v>379</v>
      </c>
      <c r="B59" s="71"/>
      <c r="C59" s="71"/>
      <c r="D59" s="71"/>
      <c r="E59" s="71"/>
      <c r="F59" s="71"/>
      <c r="G59" s="72"/>
    </row>
    <row r="60" spans="1:7" x14ac:dyDescent="0.25">
      <c r="A60" s="69" t="s">
        <v>380</v>
      </c>
      <c r="B60" s="71"/>
      <c r="C60" s="71"/>
      <c r="D60" s="71"/>
      <c r="E60" s="71"/>
      <c r="F60" s="71"/>
      <c r="G60" s="72"/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/>
    </row>
    <row r="63" spans="1:7" x14ac:dyDescent="0.25">
      <c r="A63" s="69" t="s">
        <v>383</v>
      </c>
      <c r="B63" s="71"/>
      <c r="C63" s="71"/>
      <c r="D63" s="71"/>
      <c r="E63" s="71"/>
      <c r="F63" s="71"/>
      <c r="G63" s="72"/>
    </row>
    <row r="64" spans="1:7" x14ac:dyDescent="0.25">
      <c r="A64" s="69" t="s">
        <v>384</v>
      </c>
      <c r="B64" s="71"/>
      <c r="C64" s="71"/>
      <c r="D64" s="71"/>
      <c r="E64" s="71"/>
      <c r="F64" s="71"/>
      <c r="G64" s="72"/>
    </row>
    <row r="65" spans="1:8" x14ac:dyDescent="0.25">
      <c r="A65" s="69" t="s">
        <v>385</v>
      </c>
      <c r="B65" s="71"/>
      <c r="C65" s="71"/>
      <c r="D65" s="71"/>
      <c r="E65" s="71"/>
      <c r="F65" s="71"/>
      <c r="G65" s="72"/>
    </row>
    <row r="66" spans="1:8" x14ac:dyDescent="0.25">
      <c r="A66" s="69" t="s">
        <v>386</v>
      </c>
      <c r="B66" s="71"/>
      <c r="C66" s="71"/>
      <c r="D66" s="71"/>
      <c r="E66" s="71"/>
      <c r="F66" s="71"/>
      <c r="G66" s="72"/>
    </row>
    <row r="67" spans="1:8" x14ac:dyDescent="0.25">
      <c r="A67" s="69" t="s">
        <v>387</v>
      </c>
      <c r="B67" s="71"/>
      <c r="C67" s="71"/>
      <c r="D67" s="71"/>
      <c r="E67" s="71"/>
      <c r="F67" s="71"/>
      <c r="G67" s="72"/>
    </row>
    <row r="68" spans="1:8" x14ac:dyDescent="0.25">
      <c r="A68" s="69" t="s">
        <v>388</v>
      </c>
      <c r="B68" s="71"/>
      <c r="C68" s="71"/>
      <c r="D68" s="71"/>
      <c r="E68" s="71"/>
      <c r="F68" s="71"/>
      <c r="G68" s="72"/>
    </row>
    <row r="69" spans="1:8" x14ac:dyDescent="0.25">
      <c r="A69" s="69" t="s">
        <v>389</v>
      </c>
      <c r="B69" s="71"/>
      <c r="C69" s="71"/>
      <c r="D69" s="71"/>
      <c r="E69" s="71"/>
      <c r="F69" s="71"/>
      <c r="G69" s="72"/>
    </row>
    <row r="70" spans="1:8" x14ac:dyDescent="0.25">
      <c r="A70" s="69" t="s">
        <v>390</v>
      </c>
      <c r="B70" s="71"/>
      <c r="C70" s="71"/>
      <c r="D70" s="71"/>
      <c r="E70" s="71"/>
      <c r="F70" s="71"/>
      <c r="G70" s="72"/>
    </row>
    <row r="71" spans="1:8" x14ac:dyDescent="0.25">
      <c r="A71" s="64" t="s">
        <v>3299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/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/>
    </row>
    <row r="74" spans="1:8" x14ac:dyDescent="0.25">
      <c r="A74" s="69" t="s">
        <v>393</v>
      </c>
      <c r="B74" s="71"/>
      <c r="C74" s="71"/>
      <c r="D74" s="71"/>
      <c r="E74" s="71"/>
      <c r="F74" s="71"/>
      <c r="G74" s="72"/>
    </row>
    <row r="75" spans="1:8" x14ac:dyDescent="0.25">
      <c r="A75" s="69" t="s">
        <v>394</v>
      </c>
      <c r="B75" s="71"/>
      <c r="C75" s="71"/>
      <c r="D75" s="71"/>
      <c r="E75" s="71"/>
      <c r="F75" s="71"/>
      <c r="G75" s="72"/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0</v>
      </c>
      <c r="C77" s="73">
        <f t="shared" ref="C77:F77" si="10">C43+C9</f>
        <v>0</v>
      </c>
      <c r="D77" s="73">
        <f t="shared" si="10"/>
        <v>0</v>
      </c>
      <c r="E77" s="73">
        <f t="shared" si="10"/>
        <v>0</v>
      </c>
      <c r="F77" s="73">
        <f t="shared" si="10"/>
        <v>0</v>
      </c>
      <c r="G77" s="73">
        <f>G43+G9</f>
        <v>0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0</v>
      </c>
      <c r="Q68" s="18">
        <f>'Formato 6 c)'!C77</f>
        <v>0</v>
      </c>
      <c r="R68" s="18">
        <f>'Formato 6 c)'!D77</f>
        <v>0</v>
      </c>
      <c r="S68" s="18">
        <f>'Formato 6 c)'!E77</f>
        <v>0</v>
      </c>
      <c r="T68" s="18">
        <f>'Formato 6 c)'!F77</f>
        <v>0</v>
      </c>
      <c r="U68" s="18">
        <f>'Formato 6 c)'!G77</f>
        <v>0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SANTA CATARINA,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SANTA CATARINA,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1161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2</v>
      </c>
    </row>
    <row r="16" spans="2:3" ht="14.25" x14ac:dyDescent="0.45">
      <c r="C16" s="24" t="s">
        <v>3304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2" sqref="B22:G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3" t="s">
        <v>3287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5"/>
      <c r="G2" s="166"/>
    </row>
    <row r="3" spans="1:7" x14ac:dyDescent="0.25">
      <c r="A3" s="170" t="s">
        <v>277</v>
      </c>
      <c r="B3" s="171"/>
      <c r="C3" s="171"/>
      <c r="D3" s="171"/>
      <c r="E3" s="171"/>
      <c r="F3" s="171"/>
      <c r="G3" s="172"/>
    </row>
    <row r="4" spans="1:7" x14ac:dyDescent="0.25">
      <c r="A4" s="170" t="s">
        <v>399</v>
      </c>
      <c r="B4" s="171"/>
      <c r="C4" s="171"/>
      <c r="D4" s="171"/>
      <c r="E4" s="171"/>
      <c r="F4" s="171"/>
      <c r="G4" s="172"/>
    </row>
    <row r="5" spans="1:7" ht="14.25" x14ac:dyDescent="0.45">
      <c r="A5" s="170" t="str">
        <f>TRIMESTRE</f>
        <v>Del 1 de enero al 30 de junio de 2022 (b)</v>
      </c>
      <c r="B5" s="171"/>
      <c r="C5" s="171"/>
      <c r="D5" s="171"/>
      <c r="E5" s="171"/>
      <c r="F5" s="171"/>
      <c r="G5" s="172"/>
    </row>
    <row r="6" spans="1:7" ht="14.25" x14ac:dyDescent="0.45">
      <c r="A6" s="173" t="s">
        <v>118</v>
      </c>
      <c r="B6" s="174"/>
      <c r="C6" s="174"/>
      <c r="D6" s="174"/>
      <c r="E6" s="174"/>
      <c r="F6" s="174"/>
      <c r="G6" s="175"/>
    </row>
    <row r="7" spans="1:7" x14ac:dyDescent="0.25">
      <c r="A7" s="179" t="s">
        <v>361</v>
      </c>
      <c r="B7" s="184" t="s">
        <v>279</v>
      </c>
      <c r="C7" s="184"/>
      <c r="D7" s="184"/>
      <c r="E7" s="184"/>
      <c r="F7" s="184"/>
      <c r="G7" s="184" t="s">
        <v>280</v>
      </c>
    </row>
    <row r="8" spans="1:7" ht="29.25" customHeight="1" x14ac:dyDescent="0.25">
      <c r="A8" s="180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1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ht="14.25" x14ac:dyDescent="0.45">
      <c r="A10" s="53" t="s">
        <v>401</v>
      </c>
      <c r="B10" s="67"/>
      <c r="C10" s="67"/>
      <c r="D10" s="67"/>
      <c r="E10" s="67"/>
      <c r="F10" s="67"/>
      <c r="G10" s="67"/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/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/>
      <c r="C16" s="67"/>
      <c r="D16" s="67"/>
      <c r="E16" s="67"/>
      <c r="F16" s="67"/>
      <c r="G16" s="67"/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1">SUM(C22,C23,C24,C27,C28,C31)</f>
        <v>0</v>
      </c>
      <c r="D21" s="66">
        <f t="shared" si="1"/>
        <v>0</v>
      </c>
      <c r="E21" s="66">
        <f t="shared" si="1"/>
        <v>0</v>
      </c>
      <c r="F21" s="66">
        <f t="shared" si="1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/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/>
      <c r="C28" s="67"/>
      <c r="D28" s="67"/>
      <c r="E28" s="67"/>
      <c r="F28" s="67"/>
      <c r="G28" s="67"/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/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0</v>
      </c>
      <c r="C33" s="66">
        <f t="shared" ref="C33:G33" si="2">C21+C9</f>
        <v>0</v>
      </c>
      <c r="D33" s="66">
        <f t="shared" si="2"/>
        <v>0</v>
      </c>
      <c r="E33" s="66">
        <f t="shared" si="2"/>
        <v>0</v>
      </c>
      <c r="F33" s="66">
        <f t="shared" si="2"/>
        <v>0</v>
      </c>
      <c r="G33" s="66">
        <f t="shared" si="2"/>
        <v>0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0</v>
      </c>
      <c r="Q24" s="18">
        <f>'Formato 6 d)'!C33</f>
        <v>0</v>
      </c>
      <c r="R24" s="18">
        <f>'Formato 6 d)'!D33</f>
        <v>0</v>
      </c>
      <c r="S24" s="18">
        <f>'Formato 6 d)'!E33</f>
        <v>0</v>
      </c>
      <c r="T24" s="18">
        <f>'Formato 6 d)'!F33</f>
        <v>0</v>
      </c>
      <c r="U24" s="18">
        <f>'Formato 6 d)'!G33</f>
        <v>0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B35" sqref="B35:G3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2" t="s">
        <v>413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Santa Catarina,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414</v>
      </c>
      <c r="B3" s="168"/>
      <c r="C3" s="168"/>
      <c r="D3" s="168"/>
      <c r="E3" s="168"/>
      <c r="F3" s="168"/>
      <c r="G3" s="169"/>
    </row>
    <row r="4" spans="1:7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ht="14.25" x14ac:dyDescent="0.45">
      <c r="A5" s="167" t="s">
        <v>415</v>
      </c>
      <c r="B5" s="168"/>
      <c r="C5" s="168"/>
      <c r="D5" s="168"/>
      <c r="E5" s="168"/>
      <c r="F5" s="168"/>
      <c r="G5" s="169"/>
    </row>
    <row r="6" spans="1:7" x14ac:dyDescent="0.25">
      <c r="A6" s="179" t="s">
        <v>3288</v>
      </c>
      <c r="B6" s="51">
        <f>ANIO1P</f>
        <v>2023</v>
      </c>
      <c r="C6" s="192" t="str">
        <f>ANIO2P</f>
        <v>2024 (d)</v>
      </c>
      <c r="D6" s="192" t="str">
        <f>ANIO3P</f>
        <v>2025 (d)</v>
      </c>
      <c r="E6" s="192" t="str">
        <f>ANIO4P</f>
        <v>2026 (d)</v>
      </c>
      <c r="F6" s="192" t="str">
        <f>ANIO5P</f>
        <v>2027 (d)</v>
      </c>
      <c r="G6" s="192" t="str">
        <f>ANIO6P</f>
        <v>2028 (d)</v>
      </c>
    </row>
    <row r="7" spans="1:7" ht="48" customHeight="1" x14ac:dyDescent="0.25">
      <c r="A7" s="180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269</v>
      </c>
      <c r="B30" s="60"/>
      <c r="C30" s="60"/>
      <c r="D30" s="60"/>
      <c r="E30" s="60"/>
      <c r="F30" s="60"/>
      <c r="G30" s="60"/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G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2" t="s">
        <v>451</v>
      </c>
      <c r="B1" s="182"/>
      <c r="C1" s="182"/>
      <c r="D1" s="182"/>
      <c r="E1" s="182"/>
      <c r="F1" s="182"/>
      <c r="G1" s="182"/>
    </row>
    <row r="2" spans="1:7" customFormat="1" ht="14.25" x14ac:dyDescent="0.45">
      <c r="A2" s="164" t="str">
        <f>ENTIDAD</f>
        <v>Municipio de Santa Catarina, Gobierno del Estado de Guanajuato</v>
      </c>
      <c r="B2" s="165"/>
      <c r="C2" s="165"/>
      <c r="D2" s="165"/>
      <c r="E2" s="165"/>
      <c r="F2" s="165"/>
      <c r="G2" s="166"/>
    </row>
    <row r="3" spans="1:7" customFormat="1" ht="14.25" x14ac:dyDescent="0.45">
      <c r="A3" s="167" t="s">
        <v>452</v>
      </c>
      <c r="B3" s="168"/>
      <c r="C3" s="168"/>
      <c r="D3" s="168"/>
      <c r="E3" s="168"/>
      <c r="F3" s="168"/>
      <c r="G3" s="169"/>
    </row>
    <row r="4" spans="1:7" customFormat="1" ht="14.25" x14ac:dyDescent="0.45">
      <c r="A4" s="167" t="s">
        <v>118</v>
      </c>
      <c r="B4" s="168"/>
      <c r="C4" s="168"/>
      <c r="D4" s="168"/>
      <c r="E4" s="168"/>
      <c r="F4" s="168"/>
      <c r="G4" s="169"/>
    </row>
    <row r="5" spans="1:7" customFormat="1" ht="14.25" x14ac:dyDescent="0.45">
      <c r="A5" s="167" t="s">
        <v>415</v>
      </c>
      <c r="B5" s="168"/>
      <c r="C5" s="168"/>
      <c r="D5" s="168"/>
      <c r="E5" s="168"/>
      <c r="F5" s="168"/>
      <c r="G5" s="169"/>
    </row>
    <row r="6" spans="1:7" customFormat="1" x14ac:dyDescent="0.25">
      <c r="A6" s="194" t="s">
        <v>3142</v>
      </c>
      <c r="B6" s="51">
        <f>ANIO1P</f>
        <v>2023</v>
      </c>
      <c r="C6" s="192" t="str">
        <f>ANIO2P</f>
        <v>2024 (d)</v>
      </c>
      <c r="D6" s="192" t="str">
        <f>ANIO3P</f>
        <v>2025 (d)</v>
      </c>
      <c r="E6" s="192" t="str">
        <f>ANIO4P</f>
        <v>2026 (d)</v>
      </c>
      <c r="F6" s="192" t="str">
        <f>ANIO5P</f>
        <v>2027 (d)</v>
      </c>
      <c r="G6" s="192" t="str">
        <f>ANIO6P</f>
        <v>2028 (d)</v>
      </c>
    </row>
    <row r="7" spans="1:7" customFormat="1" ht="48" customHeight="1" x14ac:dyDescent="0.25">
      <c r="A7" s="195"/>
      <c r="B7" s="88" t="s">
        <v>3291</v>
      </c>
      <c r="C7" s="193"/>
      <c r="D7" s="193"/>
      <c r="E7" s="193"/>
      <c r="F7" s="193"/>
      <c r="G7" s="193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B34" sqref="B34:G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466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Santa Catarina,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467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199" t="s">
        <v>3288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0"/>
      <c r="B6" s="198"/>
      <c r="C6" s="198"/>
      <c r="D6" s="198"/>
      <c r="E6" s="198"/>
      <c r="F6" s="198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269</v>
      </c>
      <c r="B29" s="60"/>
      <c r="C29" s="60"/>
      <c r="D29" s="60"/>
      <c r="E29" s="60"/>
      <c r="F29" s="60"/>
      <c r="G29" s="60"/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6" t="s">
        <v>3292</v>
      </c>
      <c r="B39" s="196"/>
      <c r="C39" s="196"/>
      <c r="D39" s="196"/>
      <c r="E39" s="196"/>
      <c r="F39" s="196"/>
      <c r="G39" s="196"/>
    </row>
    <row r="40" spans="1:7" ht="15" customHeight="1" x14ac:dyDescent="0.25">
      <c r="A40" s="196" t="s">
        <v>3293</v>
      </c>
      <c r="B40" s="196"/>
      <c r="C40" s="196"/>
      <c r="D40" s="196"/>
      <c r="E40" s="196"/>
      <c r="F40" s="196"/>
      <c r="G40" s="19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9" sqref="B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2" t="s">
        <v>490</v>
      </c>
      <c r="B1" s="182"/>
      <c r="C1" s="182"/>
      <c r="D1" s="182"/>
      <c r="E1" s="182"/>
      <c r="F1" s="182"/>
      <c r="G1" s="182"/>
    </row>
    <row r="2" spans="1:7" ht="14.25" x14ac:dyDescent="0.45">
      <c r="A2" s="164" t="str">
        <f>ENTIDAD</f>
        <v>Municipio de Santa Catarina, Gobierno del Estado de Guanajuato</v>
      </c>
      <c r="B2" s="165"/>
      <c r="C2" s="165"/>
      <c r="D2" s="165"/>
      <c r="E2" s="165"/>
      <c r="F2" s="165"/>
      <c r="G2" s="166"/>
    </row>
    <row r="3" spans="1:7" ht="14.25" x14ac:dyDescent="0.45">
      <c r="A3" s="167" t="s">
        <v>491</v>
      </c>
      <c r="B3" s="168"/>
      <c r="C3" s="168"/>
      <c r="D3" s="168"/>
      <c r="E3" s="168"/>
      <c r="F3" s="168"/>
      <c r="G3" s="169"/>
    </row>
    <row r="4" spans="1:7" ht="14.25" x14ac:dyDescent="0.45">
      <c r="A4" s="173" t="s">
        <v>118</v>
      </c>
      <c r="B4" s="174"/>
      <c r="C4" s="174"/>
      <c r="D4" s="174"/>
      <c r="E4" s="174"/>
      <c r="F4" s="174"/>
      <c r="G4" s="175"/>
    </row>
    <row r="5" spans="1:7" x14ac:dyDescent="0.25">
      <c r="A5" s="201" t="s">
        <v>3142</v>
      </c>
      <c r="B5" s="197" t="str">
        <f>ANIO5R</f>
        <v>2017 ¹ (c)</v>
      </c>
      <c r="C5" s="197" t="str">
        <f>ANIO4R</f>
        <v>2018 ¹ (c)</v>
      </c>
      <c r="D5" s="197" t="str">
        <f>ANIO3R</f>
        <v>2019 ¹ (c)</v>
      </c>
      <c r="E5" s="197" t="str">
        <f>ANIO2R</f>
        <v>2020 ¹ (c)</v>
      </c>
      <c r="F5" s="197" t="str">
        <f>ANIO1R</f>
        <v>2021 ¹ (c)</v>
      </c>
      <c r="G5" s="51">
        <f>ANIO_INFORME</f>
        <v>2022</v>
      </c>
    </row>
    <row r="6" spans="1:7" ht="32.1" customHeight="1" x14ac:dyDescent="0.25">
      <c r="A6" s="202"/>
      <c r="B6" s="198"/>
      <c r="C6" s="198"/>
      <c r="D6" s="198"/>
      <c r="E6" s="198"/>
      <c r="F6" s="198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96" t="s">
        <v>3292</v>
      </c>
      <c r="B32" s="196"/>
      <c r="C32" s="196"/>
      <c r="D32" s="196"/>
      <c r="E32" s="196"/>
      <c r="F32" s="196"/>
      <c r="G32" s="196"/>
    </row>
    <row r="33" spans="1:7" x14ac:dyDescent="0.25">
      <c r="A33" s="196" t="s">
        <v>3293</v>
      </c>
      <c r="B33" s="196"/>
      <c r="C33" s="196"/>
      <c r="D33" s="196"/>
      <c r="E33" s="196"/>
      <c r="F33" s="196"/>
      <c r="G33" s="19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6" t="s">
        <v>495</v>
      </c>
      <c r="B1" s="176"/>
      <c r="C1" s="176"/>
      <c r="D1" s="176"/>
      <c r="E1" s="176"/>
      <c r="F1" s="176"/>
      <c r="G1" s="111"/>
    </row>
    <row r="2" spans="1:7" ht="14.25" x14ac:dyDescent="0.45">
      <c r="A2" s="164" t="str">
        <f>ENTE_PUBLICO</f>
        <v>SISTEMA PARA EL DESARROLLO INTEGRAL DE LA FAMILIA DEL MUNICIPIO DE SANTA CATARINA, GTO., Gobierno del Estado de Guanajuato</v>
      </c>
      <c r="B2" s="165"/>
      <c r="C2" s="165"/>
      <c r="D2" s="165"/>
      <c r="E2" s="165"/>
      <c r="F2" s="166"/>
    </row>
    <row r="3" spans="1:7" ht="14.25" x14ac:dyDescent="0.45">
      <c r="A3" s="173" t="s">
        <v>496</v>
      </c>
      <c r="B3" s="174"/>
      <c r="C3" s="174"/>
      <c r="D3" s="174"/>
      <c r="E3" s="174"/>
      <c r="F3" s="175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6" t="s">
        <v>545</v>
      </c>
      <c r="B1" s="176"/>
      <c r="C1" s="176"/>
      <c r="D1" s="176"/>
      <c r="E1" s="176"/>
      <c r="F1" s="176"/>
    </row>
    <row r="2" spans="1:6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6"/>
    </row>
    <row r="3" spans="1:6" x14ac:dyDescent="0.25">
      <c r="A3" s="167" t="s">
        <v>117</v>
      </c>
      <c r="B3" s="168"/>
      <c r="C3" s="168"/>
      <c r="D3" s="168"/>
      <c r="E3" s="168"/>
      <c r="F3" s="169"/>
    </row>
    <row r="4" spans="1:6" ht="14.25" x14ac:dyDescent="0.45">
      <c r="A4" s="170" t="str">
        <f>PERIODO_INFORME</f>
        <v>Al 31 de diciembre de 2021 y al 30 de junio de 2022 (b)</v>
      </c>
      <c r="B4" s="171"/>
      <c r="C4" s="171"/>
      <c r="D4" s="171"/>
      <c r="E4" s="171"/>
      <c r="F4" s="172"/>
    </row>
    <row r="5" spans="1:6" ht="14.25" x14ac:dyDescent="0.45">
      <c r="A5" s="173" t="s">
        <v>118</v>
      </c>
      <c r="B5" s="174"/>
      <c r="C5" s="174"/>
      <c r="D5" s="174"/>
      <c r="E5" s="174"/>
      <c r="F5" s="175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ht="14.25" customHeight="1" x14ac:dyDescent="0.25">
      <c r="A9" s="95" t="s">
        <v>3</v>
      </c>
      <c r="B9" s="149">
        <v>675157.42</v>
      </c>
      <c r="C9" s="149">
        <v>542736.76</v>
      </c>
      <c r="D9" s="100" t="s">
        <v>54</v>
      </c>
      <c r="E9" s="154">
        <v>466198.76000000007</v>
      </c>
      <c r="F9" s="154">
        <v>509823.43</v>
      </c>
    </row>
    <row r="10" spans="1:6" ht="14.25" customHeight="1" x14ac:dyDescent="0.25">
      <c r="A10" s="96" t="s">
        <v>4</v>
      </c>
      <c r="B10" s="149"/>
      <c r="C10" s="149"/>
      <c r="D10" s="101" t="s">
        <v>55</v>
      </c>
      <c r="E10" s="154">
        <v>354025.64</v>
      </c>
      <c r="F10" s="154">
        <v>387083.49</v>
      </c>
    </row>
    <row r="11" spans="1:6" x14ac:dyDescent="0.25">
      <c r="A11" s="96" t="s">
        <v>5</v>
      </c>
      <c r="B11" s="149">
        <v>675157.42</v>
      </c>
      <c r="C11" s="149">
        <v>542736.76</v>
      </c>
      <c r="D11" s="101" t="s">
        <v>56</v>
      </c>
      <c r="E11" s="154">
        <v>9223</v>
      </c>
      <c r="F11" s="154">
        <v>15547</v>
      </c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x14ac:dyDescent="0.2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x14ac:dyDescent="0.25">
      <c r="A16" s="96" t="s">
        <v>10</v>
      </c>
      <c r="B16" s="60"/>
      <c r="C16" s="60"/>
      <c r="D16" s="101" t="s">
        <v>61</v>
      </c>
      <c r="E16" s="155">
        <v>39900.160000000003</v>
      </c>
      <c r="F16" s="155">
        <v>44142.98</v>
      </c>
    </row>
    <row r="17" spans="1:6" ht="14.25" customHeight="1" x14ac:dyDescent="0.25">
      <c r="A17" s="95" t="s">
        <v>11</v>
      </c>
      <c r="B17" s="150">
        <v>289923.96000000002</v>
      </c>
      <c r="C17" s="150">
        <v>234523.96000000002</v>
      </c>
      <c r="D17" s="101" t="s">
        <v>62</v>
      </c>
      <c r="E17" s="60"/>
      <c r="F17" s="60"/>
    </row>
    <row r="18" spans="1:6" x14ac:dyDescent="0.25">
      <c r="A18" s="97" t="s">
        <v>12</v>
      </c>
      <c r="B18" s="60"/>
      <c r="C18" s="60"/>
      <c r="D18" s="101" t="s">
        <v>63</v>
      </c>
      <c r="E18" s="156">
        <v>63049.96</v>
      </c>
      <c r="F18" s="156">
        <v>63049.96</v>
      </c>
    </row>
    <row r="19" spans="1:6" x14ac:dyDescent="0.25">
      <c r="A19" s="97" t="s">
        <v>13</v>
      </c>
      <c r="B19" s="151">
        <v>226505.92</v>
      </c>
      <c r="C19" s="151">
        <v>226505.92</v>
      </c>
      <c r="D19" s="100" t="s">
        <v>64</v>
      </c>
      <c r="E19" s="60">
        <v>0</v>
      </c>
      <c r="F19" s="60">
        <v>0</v>
      </c>
    </row>
    <row r="20" spans="1:6" ht="14.25" customHeight="1" x14ac:dyDescent="0.25">
      <c r="A20" s="97" t="s">
        <v>14</v>
      </c>
      <c r="B20" s="151">
        <v>57918.09</v>
      </c>
      <c r="C20" s="151">
        <v>6018.09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v>0</v>
      </c>
      <c r="F23" s="60">
        <v>0</v>
      </c>
    </row>
    <row r="24" spans="1:6" x14ac:dyDescent="0.25">
      <c r="A24" s="97" t="s">
        <v>18</v>
      </c>
      <c r="B24" s="152">
        <v>5499.95</v>
      </c>
      <c r="C24" s="152">
        <v>1999.95</v>
      </c>
      <c r="D24" s="101" t="s">
        <v>69</v>
      </c>
      <c r="E24" s="60"/>
      <c r="F24" s="60"/>
    </row>
    <row r="25" spans="1:6" x14ac:dyDescent="0.25">
      <c r="A25" s="95" t="s">
        <v>19</v>
      </c>
      <c r="B25" s="152">
        <v>0</v>
      </c>
      <c r="C25" s="152"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v>0</v>
      </c>
      <c r="F27" s="60"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ht="14.25" x14ac:dyDescent="0.4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v>0</v>
      </c>
      <c r="C31" s="60">
        <v>0</v>
      </c>
      <c r="D31" s="100" t="s">
        <v>76</v>
      </c>
      <c r="E31" s="60">
        <v>0</v>
      </c>
      <c r="F31" s="60"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/>
      <c r="F37" s="60"/>
    </row>
    <row r="38" spans="1:6" x14ac:dyDescent="0.25">
      <c r="A38" s="95" t="s">
        <v>119</v>
      </c>
      <c r="B38" s="60">
        <v>0</v>
      </c>
      <c r="C38" s="60">
        <v>0</v>
      </c>
      <c r="D38" s="100" t="s">
        <v>83</v>
      </c>
      <c r="E38" s="60">
        <v>0</v>
      </c>
      <c r="F38" s="60"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v>0</v>
      </c>
      <c r="C41" s="60"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v>0</v>
      </c>
      <c r="F42" s="60"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965081.38000000012</v>
      </c>
      <c r="C47" s="61">
        <f>C9+C17+C25+C31+C38+C41</f>
        <v>777260.72</v>
      </c>
      <c r="D47" s="99" t="s">
        <v>91</v>
      </c>
      <c r="E47" s="61">
        <f>E9+E19+E23+E26+E27+E31+E38+E42</f>
        <v>466198.76000000007</v>
      </c>
      <c r="F47" s="61">
        <f>F9+F19+F23+F26+F27+F31+F38+F42</f>
        <v>509823.43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53">
        <v>0</v>
      </c>
      <c r="C50" s="153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153">
        <v>0</v>
      </c>
      <c r="C51" s="153">
        <v>0</v>
      </c>
      <c r="D51" s="100" t="s">
        <v>94</v>
      </c>
      <c r="E51" s="60"/>
      <c r="F51" s="60"/>
    </row>
    <row r="52" spans="1:6" x14ac:dyDescent="0.25">
      <c r="A52" s="95" t="s">
        <v>43</v>
      </c>
      <c r="B52" s="153">
        <v>0</v>
      </c>
      <c r="C52" s="153">
        <v>0</v>
      </c>
      <c r="D52" s="100" t="s">
        <v>95</v>
      </c>
      <c r="E52" s="60"/>
      <c r="F52" s="60"/>
    </row>
    <row r="53" spans="1:6" x14ac:dyDescent="0.25">
      <c r="A53" s="95" t="s">
        <v>44</v>
      </c>
      <c r="B53" s="153">
        <v>927392.3</v>
      </c>
      <c r="C53" s="153">
        <v>897285.3</v>
      </c>
      <c r="D53" s="100" t="s">
        <v>96</v>
      </c>
      <c r="E53" s="60"/>
      <c r="F53" s="60"/>
    </row>
    <row r="54" spans="1:6" x14ac:dyDescent="0.25">
      <c r="A54" s="95" t="s">
        <v>45</v>
      </c>
      <c r="B54" s="153">
        <v>32877.99</v>
      </c>
      <c r="C54" s="153">
        <v>28584.84</v>
      </c>
      <c r="D54" s="100" t="s">
        <v>97</v>
      </c>
      <c r="E54" s="60"/>
      <c r="F54" s="60"/>
    </row>
    <row r="55" spans="1:6" x14ac:dyDescent="0.25">
      <c r="A55" s="95" t="s">
        <v>46</v>
      </c>
      <c r="B55" s="153">
        <v>-712090.48</v>
      </c>
      <c r="C55" s="153">
        <v>-712090.48</v>
      </c>
      <c r="D55" s="37" t="s">
        <v>98</v>
      </c>
      <c r="E55" s="157">
        <v>230853.7</v>
      </c>
      <c r="F55" s="157">
        <v>230853.7</v>
      </c>
    </row>
    <row r="56" spans="1:6" x14ac:dyDescent="0.25">
      <c r="A56" s="95" t="s">
        <v>47</v>
      </c>
      <c r="B56" s="153">
        <v>0</v>
      </c>
      <c r="C56" s="153">
        <v>0</v>
      </c>
      <c r="D56" s="54"/>
      <c r="E56" s="54"/>
      <c r="F56" s="54"/>
    </row>
    <row r="57" spans="1:6" x14ac:dyDescent="0.25">
      <c r="A57" s="95" t="s">
        <v>48</v>
      </c>
      <c r="B57" s="153">
        <v>0</v>
      </c>
      <c r="C57" s="153">
        <v>0</v>
      </c>
      <c r="D57" s="99" t="s">
        <v>99</v>
      </c>
      <c r="E57" s="61">
        <f>SUM(E50:E55)</f>
        <v>230853.7</v>
      </c>
      <c r="F57" s="61">
        <f>SUM(F50:F55)</f>
        <v>230853.7</v>
      </c>
    </row>
    <row r="58" spans="1:6" x14ac:dyDescent="0.25">
      <c r="A58" s="95" t="s">
        <v>49</v>
      </c>
      <c r="B58" s="153">
        <v>0</v>
      </c>
      <c r="C58" s="153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697052.46000000008</v>
      </c>
      <c r="F59" s="61">
        <f>F47+F57</f>
        <v>740677.13</v>
      </c>
    </row>
    <row r="60" spans="1:6" x14ac:dyDescent="0.25">
      <c r="A60" s="55" t="s">
        <v>50</v>
      </c>
      <c r="B60" s="61">
        <f>SUM(B50:B58)</f>
        <v>248179.81000000006</v>
      </c>
      <c r="C60" s="61">
        <f>SUM(C50:C58)</f>
        <v>213779.66000000003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1213261.1900000002</v>
      </c>
      <c r="C62" s="61">
        <f>SUM(C47+C60)</f>
        <v>991040.38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v>0</v>
      </c>
      <c r="F63" s="77">
        <v>0</v>
      </c>
    </row>
    <row r="64" spans="1:6" x14ac:dyDescent="0.25">
      <c r="A64" s="54"/>
      <c r="B64" s="54"/>
      <c r="C64" s="54"/>
      <c r="D64" s="103" t="s">
        <v>103</v>
      </c>
      <c r="E64" s="77"/>
      <c r="F64" s="77"/>
    </row>
    <row r="65" spans="1:6" x14ac:dyDescent="0.25">
      <c r="A65" s="54"/>
      <c r="B65" s="54"/>
      <c r="C65" s="54"/>
      <c r="D65" s="41" t="s">
        <v>104</v>
      </c>
      <c r="E65" s="77"/>
      <c r="F65" s="77"/>
    </row>
    <row r="66" spans="1:6" x14ac:dyDescent="0.25">
      <c r="A66" s="54"/>
      <c r="B66" s="54"/>
      <c r="C66" s="54"/>
      <c r="D66" s="103" t="s">
        <v>105</v>
      </c>
      <c r="E66" s="77"/>
      <c r="F66" s="77"/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158">
        <v>3672427.76</v>
      </c>
      <c r="F68" s="158">
        <v>3384175.2399999998</v>
      </c>
    </row>
    <row r="69" spans="1:6" x14ac:dyDescent="0.25">
      <c r="A69" s="12"/>
      <c r="B69" s="54"/>
      <c r="C69" s="54"/>
      <c r="D69" s="103" t="s">
        <v>107</v>
      </c>
      <c r="E69" s="158">
        <v>265845.48</v>
      </c>
      <c r="F69" s="158">
        <v>-11203.52</v>
      </c>
    </row>
    <row r="70" spans="1:6" x14ac:dyDescent="0.25">
      <c r="A70" s="12"/>
      <c r="B70" s="54"/>
      <c r="C70" s="54"/>
      <c r="D70" s="103" t="s">
        <v>108</v>
      </c>
      <c r="E70" s="158">
        <v>3406582.28</v>
      </c>
      <c r="F70" s="158">
        <v>3395378.76</v>
      </c>
    </row>
    <row r="71" spans="1:6" x14ac:dyDescent="0.25">
      <c r="A71" s="12"/>
      <c r="B71" s="54"/>
      <c r="C71" s="54"/>
      <c r="D71" s="103" t="s">
        <v>109</v>
      </c>
      <c r="E71" s="158">
        <v>0</v>
      </c>
      <c r="F71" s="158">
        <v>0</v>
      </c>
    </row>
    <row r="72" spans="1:6" x14ac:dyDescent="0.25">
      <c r="A72" s="12"/>
      <c r="B72" s="54"/>
      <c r="C72" s="54"/>
      <c r="D72" s="103" t="s">
        <v>110</v>
      </c>
      <c r="E72" s="158">
        <v>0</v>
      </c>
      <c r="F72" s="158">
        <v>0</v>
      </c>
    </row>
    <row r="73" spans="1:6" x14ac:dyDescent="0.25">
      <c r="A73" s="12"/>
      <c r="B73" s="54"/>
      <c r="C73" s="54"/>
      <c r="D73" s="103" t="s">
        <v>111</v>
      </c>
      <c r="E73" s="158">
        <v>0</v>
      </c>
      <c r="F73" s="158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v>0</v>
      </c>
      <c r="F75" s="77"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3672427.76</v>
      </c>
      <c r="F79" s="61">
        <f>F63+F68+F75</f>
        <v>3384175.2399999998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4369480.22</v>
      </c>
      <c r="F81" s="61">
        <f>F59+F79</f>
        <v>4124852.3699999996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675157.42</v>
      </c>
      <c r="Q4" s="18">
        <f>'Formato 1'!C9</f>
        <v>542736.76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675157.42</v>
      </c>
      <c r="Q6" s="18">
        <f>'Formato 1'!C11</f>
        <v>542736.76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289923.96000000002</v>
      </c>
      <c r="Q12" s="18">
        <f>'Formato 1'!C17</f>
        <v>234523.96000000002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226505.92</v>
      </c>
      <c r="Q14" s="18">
        <f>'Formato 1'!C19</f>
        <v>226505.92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57918.09</v>
      </c>
      <c r="Q15" s="18">
        <f>'Formato 1'!C20</f>
        <v>6018.09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5499.95</v>
      </c>
      <c r="Q19" s="18">
        <f>'Formato 1'!C24</f>
        <v>1999.95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965081.38000000012</v>
      </c>
      <c r="Q42" s="18">
        <f>'Formato 1'!C47</f>
        <v>777260.72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927392.3</v>
      </c>
      <c r="Q47">
        <f>'Formato 1'!C53</f>
        <v>897285.3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32877.99</v>
      </c>
      <c r="Q48">
        <f>'Formato 1'!C54</f>
        <v>28584.84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-712090.48</v>
      </c>
      <c r="Q49">
        <f>'Formato 1'!C55</f>
        <v>-712090.48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248179.81000000006</v>
      </c>
      <c r="Q53">
        <f>'Formato 1'!C60</f>
        <v>213779.66000000003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1213261.1900000002</v>
      </c>
      <c r="Q54">
        <f>'Formato 1'!C62</f>
        <v>991040.38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466198.76000000007</v>
      </c>
      <c r="Q57">
        <f>'Formato 1'!F9</f>
        <v>509823.43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354025.64</v>
      </c>
      <c r="Q58">
        <f>'Formato 1'!F10</f>
        <v>387083.49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9223</v>
      </c>
      <c r="Q59">
        <f>'Formato 1'!F11</f>
        <v>15547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39900.160000000003</v>
      </c>
      <c r="Q64">
        <f>'Formato 1'!F16</f>
        <v>44142.98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63049.96</v>
      </c>
      <c r="Q66">
        <f>'Formato 1'!F18</f>
        <v>63049.96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466198.76000000007</v>
      </c>
      <c r="Q95">
        <f>'Formato 1'!F47</f>
        <v>509823.43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230853.7</v>
      </c>
      <c r="Q102">
        <f>'Formato 1'!F55</f>
        <v>230853.7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230853.7</v>
      </c>
      <c r="Q103">
        <f>'Formato 1'!F57</f>
        <v>230853.7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697052.46000000008</v>
      </c>
      <c r="Q104">
        <f>'Formato 1'!F59</f>
        <v>740677.13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3672427.76</v>
      </c>
      <c r="Q110">
        <f>'Formato 1'!F68</f>
        <v>3384175.2399999998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265845.48</v>
      </c>
      <c r="Q111">
        <f>'Formato 1'!F69</f>
        <v>-11203.52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3406582.28</v>
      </c>
      <c r="Q112">
        <f>'Formato 1'!F70</f>
        <v>3395378.76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3672427.76</v>
      </c>
      <c r="Q119">
        <f>'Formato 1'!F79</f>
        <v>3384175.2399999998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4369480.22</v>
      </c>
      <c r="Q120">
        <f>'Formato 1'!F81</f>
        <v>4124852.3699999996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6" zoomScale="90" zoomScaleNormal="90" workbookViewId="0">
      <selection activeCell="D47" sqref="D4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8" t="s">
        <v>544</v>
      </c>
      <c r="B1" s="178"/>
      <c r="C1" s="178"/>
      <c r="D1" s="178"/>
      <c r="E1" s="178"/>
      <c r="F1" s="178"/>
      <c r="G1" s="178"/>
      <c r="H1" s="178"/>
    </row>
    <row r="2" spans="1:9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5"/>
      <c r="G2" s="165"/>
      <c r="H2" s="166"/>
    </row>
    <row r="3" spans="1:9" x14ac:dyDescent="0.25">
      <c r="A3" s="167" t="s">
        <v>120</v>
      </c>
      <c r="B3" s="168"/>
      <c r="C3" s="168"/>
      <c r="D3" s="168"/>
      <c r="E3" s="168"/>
      <c r="F3" s="168"/>
      <c r="G3" s="168"/>
      <c r="H3" s="169"/>
    </row>
    <row r="4" spans="1:9" ht="14.25" x14ac:dyDescent="0.45">
      <c r="A4" s="170" t="str">
        <f>PERIODO_INFORME</f>
        <v>Al 31 de diciembre de 2021 y al 30 de junio de 2022 (b)</v>
      </c>
      <c r="B4" s="171"/>
      <c r="C4" s="171"/>
      <c r="D4" s="171"/>
      <c r="E4" s="171"/>
      <c r="F4" s="171"/>
      <c r="G4" s="171"/>
      <c r="H4" s="172"/>
    </row>
    <row r="5" spans="1:9" ht="14.25" x14ac:dyDescent="0.45">
      <c r="A5" s="173" t="s">
        <v>118</v>
      </c>
      <c r="B5" s="174"/>
      <c r="C5" s="174"/>
      <c r="D5" s="174"/>
      <c r="E5" s="174"/>
      <c r="F5" s="174"/>
      <c r="G5" s="174"/>
      <c r="H5" s="175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  <c r="H8" s="61">
        <v>0</v>
      </c>
    </row>
    <row r="9" spans="1:9" ht="14.25" x14ac:dyDescent="0.45">
      <c r="A9" s="107" t="s">
        <v>128</v>
      </c>
      <c r="B9" s="60"/>
      <c r="C9" s="60"/>
      <c r="D9" s="60"/>
      <c r="E9" s="60"/>
      <c r="F9" s="60"/>
      <c r="G9" s="60"/>
      <c r="H9" s="60"/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/>
      <c r="C18" s="132"/>
      <c r="D18" s="132"/>
      <c r="E18" s="132"/>
      <c r="F18" s="61"/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0</v>
      </c>
      <c r="C20" s="61">
        <f t="shared" ref="C20:H20" si="0">C8+C18</f>
        <v>0</v>
      </c>
      <c r="D20" s="61">
        <f t="shared" si="0"/>
        <v>0</v>
      </c>
      <c r="E20" s="61">
        <f t="shared" si="0"/>
        <v>0</v>
      </c>
      <c r="F20" s="61">
        <f t="shared" si="0"/>
        <v>0</v>
      </c>
      <c r="G20" s="61">
        <f t="shared" si="0"/>
        <v>0</v>
      </c>
      <c r="H20" s="61">
        <f t="shared" si="0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7" t="s">
        <v>3300</v>
      </c>
      <c r="B33" s="177"/>
      <c r="C33" s="177"/>
      <c r="D33" s="177"/>
      <c r="E33" s="177"/>
      <c r="F33" s="177"/>
      <c r="G33" s="177"/>
      <c r="H33" s="177"/>
    </row>
    <row r="34" spans="1:8" ht="12" customHeight="1" x14ac:dyDescent="0.25">
      <c r="A34" s="177"/>
      <c r="B34" s="177"/>
      <c r="C34" s="177"/>
      <c r="D34" s="177"/>
      <c r="E34" s="177"/>
      <c r="F34" s="177"/>
      <c r="G34" s="177"/>
      <c r="H34" s="177"/>
    </row>
    <row r="35" spans="1:8" ht="12" customHeight="1" x14ac:dyDescent="0.25">
      <c r="A35" s="177"/>
      <c r="B35" s="177"/>
      <c r="C35" s="177"/>
      <c r="D35" s="177"/>
      <c r="E35" s="177"/>
      <c r="F35" s="177"/>
      <c r="G35" s="177"/>
      <c r="H35" s="177"/>
    </row>
    <row r="36" spans="1:8" ht="12" customHeight="1" x14ac:dyDescent="0.25">
      <c r="A36" s="177"/>
      <c r="B36" s="177"/>
      <c r="C36" s="177"/>
      <c r="D36" s="177"/>
      <c r="E36" s="177"/>
      <c r="F36" s="177"/>
      <c r="G36" s="177"/>
      <c r="H36" s="177"/>
    </row>
    <row r="37" spans="1:8" ht="12" customHeight="1" x14ac:dyDescent="0.25">
      <c r="A37" s="177"/>
      <c r="B37" s="177"/>
      <c r="C37" s="177"/>
      <c r="D37" s="177"/>
      <c r="E37" s="177"/>
      <c r="F37" s="177"/>
      <c r="G37" s="177"/>
      <c r="H37" s="177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G1" zoomScale="90" zoomScaleNormal="90" workbookViewId="0">
      <selection activeCell="K15" sqref="K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6" t="s">
        <v>543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11"/>
    </row>
    <row r="2" spans="1:12" ht="14.25" x14ac:dyDescent="0.45">
      <c r="A2" s="164" t="str">
        <f>ENTE_PUBLICO_A</f>
        <v>SISTEMA PARA EL DESARROLLO INTEGRAL DE LA FAMILIA DEL MUNICIPIO DE SANTA CATARINA, GTO., Gobierno del Estado de Guanajuato (a)</v>
      </c>
      <c r="B2" s="165"/>
      <c r="C2" s="165"/>
      <c r="D2" s="165"/>
      <c r="E2" s="165"/>
      <c r="F2" s="165"/>
      <c r="G2" s="165"/>
      <c r="H2" s="165"/>
      <c r="I2" s="165"/>
      <c r="J2" s="165"/>
      <c r="K2" s="166"/>
    </row>
    <row r="3" spans="1:12" x14ac:dyDescent="0.25">
      <c r="A3" s="167" t="s">
        <v>146</v>
      </c>
      <c r="B3" s="168"/>
      <c r="C3" s="168"/>
      <c r="D3" s="168"/>
      <c r="E3" s="168"/>
      <c r="F3" s="168"/>
      <c r="G3" s="168"/>
      <c r="H3" s="168"/>
      <c r="I3" s="168"/>
      <c r="J3" s="168"/>
      <c r="K3" s="169"/>
    </row>
    <row r="4" spans="1:12" ht="14.25" x14ac:dyDescent="0.45">
      <c r="A4" s="170" t="str">
        <f>TRIMESTRE</f>
        <v>Del 1 de enero al 30 de junio de 2022 (b)</v>
      </c>
      <c r="B4" s="171"/>
      <c r="C4" s="171"/>
      <c r="D4" s="171"/>
      <c r="E4" s="171"/>
      <c r="F4" s="171"/>
      <c r="G4" s="171"/>
      <c r="H4" s="171"/>
      <c r="I4" s="171"/>
      <c r="J4" s="171"/>
      <c r="K4" s="172"/>
    </row>
    <row r="5" spans="1:12" ht="14.25" x14ac:dyDescent="0.45">
      <c r="A5" s="167" t="s">
        <v>118</v>
      </c>
      <c r="B5" s="168"/>
      <c r="C5" s="168"/>
      <c r="D5" s="168"/>
      <c r="E5" s="168"/>
      <c r="F5" s="168"/>
      <c r="G5" s="168"/>
      <c r="H5" s="168"/>
      <c r="I5" s="168"/>
      <c r="J5" s="168"/>
      <c r="K5" s="169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2022 (k)</v>
      </c>
      <c r="J6" s="131" t="str">
        <f>MONTO2</f>
        <v>Monto pagado de la inversión actualizado al 30 de junio de 2022 (l)</v>
      </c>
      <c r="K6" s="131" t="str">
        <f>SALDO_PENDIENTE</f>
        <v>Saldo pendiente por pagar de la inversión al 30 de junio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v>0</v>
      </c>
      <c r="F8" s="129"/>
      <c r="G8" s="61"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v>0</v>
      </c>
      <c r="F14" s="129"/>
      <c r="G14" s="61"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VERO</cp:lastModifiedBy>
  <cp:lastPrinted>2017-02-04T00:56:20Z</cp:lastPrinted>
  <dcterms:created xsi:type="dcterms:W3CDTF">2017-01-19T17:59:06Z</dcterms:created>
  <dcterms:modified xsi:type="dcterms:W3CDTF">2022-10-26T18:31:20Z</dcterms:modified>
</cp:coreProperties>
</file>