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 codeName="{320AAD7A-AEEB-3B57-35EE-6C7AAB037B02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:\CUENTA PUBLICA\CUENTA PUB 2022\3 TRIM 2022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2210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3" i="6" l="1"/>
  <c r="E123" i="6"/>
  <c r="D123" i="6"/>
  <c r="C123" i="6"/>
  <c r="C59" i="5"/>
  <c r="B59" i="5"/>
  <c r="C28" i="5"/>
  <c r="H13" i="2"/>
  <c r="G13" i="2"/>
  <c r="F13" i="2"/>
  <c r="E13" i="2"/>
  <c r="D13" i="2"/>
  <c r="F38" i="1"/>
  <c r="F27" i="1"/>
  <c r="F23" i="1"/>
  <c r="F19" i="1"/>
  <c r="B41" i="1"/>
  <c r="C17" i="1"/>
  <c r="G138" i="6"/>
  <c r="G139" i="6"/>
  <c r="G140" i="6"/>
  <c r="G141" i="6"/>
  <c r="G142" i="6"/>
  <c r="G144" i="6"/>
  <c r="G145" i="6"/>
  <c r="G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10" i="6"/>
  <c r="B18" i="6"/>
  <c r="B28" i="6"/>
  <c r="B38" i="6"/>
  <c r="B48" i="6"/>
  <c r="B58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/>
  <c r="D9" i="9"/>
  <c r="R2" i="27"/>
  <c r="E9" i="9"/>
  <c r="S2" i="27"/>
  <c r="F9" i="9"/>
  <c r="T2" i="27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/>
  <c r="D21" i="9"/>
  <c r="R13" i="27"/>
  <c r="E21" i="9"/>
  <c r="S13" i="27"/>
  <c r="F21" i="9"/>
  <c r="T13" i="27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71" i="8"/>
  <c r="C43" i="8"/>
  <c r="Q35" i="26"/>
  <c r="D44" i="8"/>
  <c r="D53" i="8"/>
  <c r="D71" i="8"/>
  <c r="D43" i="8"/>
  <c r="R35" i="26"/>
  <c r="E44" i="8"/>
  <c r="E53" i="8"/>
  <c r="E71" i="8"/>
  <c r="E43" i="8"/>
  <c r="S35" i="26"/>
  <c r="F44" i="8"/>
  <c r="F53" i="8"/>
  <c r="F71" i="8"/>
  <c r="F43" i="8"/>
  <c r="T35" i="26"/>
  <c r="G44" i="8"/>
  <c r="G53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71" i="8"/>
  <c r="B43" i="8"/>
  <c r="B10" i="8"/>
  <c r="B19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4" i="6"/>
  <c r="Q76" i="24"/>
  <c r="D84" i="6"/>
  <c r="R76" i="24"/>
  <c r="E84" i="6"/>
  <c r="S76" i="24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9" i="6"/>
  <c r="C159" i="6"/>
  <c r="Q150" i="24"/>
  <c r="D10" i="6"/>
  <c r="D18" i="6"/>
  <c r="D28" i="6"/>
  <c r="D38" i="6"/>
  <c r="D48" i="6"/>
  <c r="D58" i="6"/>
  <c r="D9" i="6"/>
  <c r="D159" i="6"/>
  <c r="R150" i="24"/>
  <c r="E10" i="6"/>
  <c r="E18" i="6"/>
  <c r="E28" i="6"/>
  <c r="E38" i="6"/>
  <c r="E48" i="6"/>
  <c r="E58" i="6"/>
  <c r="E9" i="6"/>
  <c r="E159" i="6"/>
  <c r="S150" i="24"/>
  <c r="F10" i="6"/>
  <c r="F18" i="6"/>
  <c r="F28" i="6"/>
  <c r="F38" i="6"/>
  <c r="F48" i="6"/>
  <c r="F58" i="6"/>
  <c r="F9" i="6"/>
  <c r="F159" i="6"/>
  <c r="T150" i="24"/>
  <c r="G28" i="6"/>
  <c r="G38" i="6"/>
  <c r="G48" i="6"/>
  <c r="G58" i="6"/>
  <c r="G71" i="6"/>
  <c r="G75" i="6"/>
  <c r="G9" i="6"/>
  <c r="G159" i="6"/>
  <c r="U150" i="24"/>
  <c r="B123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D59" i="5"/>
  <c r="R51" i="20"/>
  <c r="E59" i="5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8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R8" i="16"/>
  <c r="S8" i="16"/>
  <c r="T8" i="16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<sst xmlns="http://schemas.openxmlformats.org/spreadsheetml/2006/main" count="4243" uniqueCount="3305">
  <si>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</si>
  <si>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</si>
  <si>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</si>
  <si>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</si>
  <si>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</si>
  <si>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</si>
  <si>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</si>
  <si>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</si>
  <si>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</si>
  <si>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</si>
  <si>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</si>
  <si>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</si>
  <si>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</si>
  <si>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</si>
  <si>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</si>
  <si>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</si>
  <si>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</si>
  <si>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</si>
  <si>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</si>
  <si>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</si>
  <si>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</si>
  <si>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</si>
  <si>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</si>
  <si>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</si>
  <si>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</si>
  <si>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</si>
  <si>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</si>
  <si>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</si>
  <si>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</si>
  <si>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</si>
  <si>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</si>
  <si>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</si>
  <si>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</si>
  <si>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</si>
  <si>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</si>
  <si>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</si>
  <si>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</si>
  <si>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</si>
  <si>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</si>
  <si>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</si>
  <si>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</si>
  <si>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</si>
  <si>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</si>
  <si>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</si>
  <si>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</si>
  <si>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</si>
  <si>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</si>
  <si>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</si>
  <si>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</si>
  <si>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</si>
  <si>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</si>
  <si>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</si>
  <si>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</si>
  <si>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</si>
  <si>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</si>
  <si>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</si>
  <si>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</si>
  <si>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</si>
  <si>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</si>
  <si>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</si>
  <si>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</si>
  <si>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</si>
  <si>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</si>
  <si>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</si>
  <si>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</si>
  <si>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</si>
  <si>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</si>
  <si>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</si>
  <si>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</si>
  <si>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</si>
  <si>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</si>
  <si>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</si>
  <si>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</si>
  <si>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</si>
  <si>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</si>
  <si>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</si>
  <si>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</si>
  <si>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</si>
  <si>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</si>
  <si>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</si>
  <si>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</si>
  <si>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</si>
  <si>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</si>
  <si>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</si>
  <si>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</si>
  <si>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</si>
  <si>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</si>
  <si>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</si>
  <si>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</si>
  <si>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</si>
  <si>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</si>
  <si>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</si>
  <si>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</si>
  <si>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</si>
  <si>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</si>
  <si>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</si>
  <si>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</si>
  <si>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</si>
  <si>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</si>
  <si>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</si>
  <si>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</si>
  <si>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</si>
  <si>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</si>
  <si>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</si>
  <si>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</si>
  <si>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</si>
  <si>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</si>
  <si>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</si>
  <si>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</si>
  <si>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</si>
  <si>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</si>
  <si>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</si>
  <si>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</si>
  <si>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</si>
  <si>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</si>
  <si>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</si>
  <si>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</si>
  <si>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</si>
  <si>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</si>
  <si>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</si>
  <si>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</si>
  <si>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</si>
  <si>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</si>
  <si>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</si>
  <si>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</si>
  <si>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</si>
  <si>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</si>
  <si>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</si>
  <si>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</si>
  <si>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</si>
  <si>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</si>
  <si>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</si>
  <si>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</si>
  <si>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</si>
  <si>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</si>
  <si>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</si>
  <si>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</si>
  <si>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</si>
  <si>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</si>
  <si>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</si>
  <si>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</si>
  <si>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</si>
  <si>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</si>
  <si>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</si>
  <si>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</si>
  <si>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</si>
  <si>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</si>
  <si>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</si>
  <si>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</si>
  <si>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</si>
  <si>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</si>
  <si>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</si>
  <si>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</si>
  <si>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</si>
  <si>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</si>
  <si>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</si>
  <si>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</si>
  <si>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</si>
  <si>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</si>
  <si>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</si>
  <si>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</si>
  <si>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</si>
  <si>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</si>
  <si>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</si>
  <si>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</si>
  <si>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</si>
  <si>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</si>
  <si>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</si>
  <si>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</si>
  <si>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</si>
  <si>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</si>
  <si>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</si>
  <si>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</si>
  <si>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</si>
  <si>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</si>
  <si>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</si>
  <si>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</si>
  <si>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</si>
  <si>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</si>
  <si>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</si>
  <si>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</si>
  <si>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</si>
  <si>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</si>
  <si>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</si>
  <si>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</si>
  <si>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</si>
  <si>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</si>
  <si>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</si>
  <si>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</si>
  <si>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</si>
  <si>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</si>
  <si>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</si>
  <si>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</si>
  <si>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</si>
  <si>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</si>
  <si>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</si>
  <si>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</si>
  <si>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</si>
  <si>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</si>
  <si>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</si>
  <si>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</si>
  <si>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</si>
  <si>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</si>
  <si>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</si>
  <si>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</si>
  <si>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</si>
  <si>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</si>
  <si>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</si>
  <si>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</si>
  <si>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</si>
  <si>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</si>
  <si>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</si>
  <si>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</si>
  <si>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</si>
  <si>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</si>
  <si>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</si>
  <si>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</si>
  <si>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</si>
  <si>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</si>
  <si>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</si>
  <si>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</si>
  <si>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</si>
  <si>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</si>
  <si>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</si>
  <si>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</si>
  <si>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</si>
  <si>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</si>
  <si>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</si>
  <si>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</si>
  <si>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</si>
  <si>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</si>
  <si>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</si>
  <si>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</si>
  <si>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</si>
  <si>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</si>
  <si>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</si>
  <si>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</si>
  <si>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</si>
  <si>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</si>
  <si>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</si>
  <si>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</si>
  <si>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</si>
  <si>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</si>
  <si>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</si>
  <si>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</si>
  <si>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</si>
  <si>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</si>
  <si>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</si>
  <si>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</si>
  <si>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</si>
  <si>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</si>
  <si>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</si>
  <si>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</si>
  <si>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</si>
  <si>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</si>
  <si>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</si>
  <si>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</si>
  <si>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</si>
  <si>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</si>
  <si>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</si>
  <si>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</si>
  <si>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</si>
  <si>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</si>
  <si>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</si>
  <si>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</si>
  <si>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</si>
  <si>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</si>
  <si>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</si>
  <si>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</si>
  <si>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</si>
  <si>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</si>
  <si>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</si>
  <si>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</si>
  <si>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</si>
  <si>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</si>
  <si>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</si>
  <si>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</si>
  <si>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</si>
  <si>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</si>
  <si>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</si>
  <si>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</si>
  <si>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</si>
  <si>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</si>
  <si>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</si>
  <si>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</si>
  <si>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</si>
  <si>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</si>
  <si>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</si>
  <si>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</si>
  <si>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</si>
  <si>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</si>
  <si>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</si>
  <si>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</si>
  <si>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</si>
  <si>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</si>
  <si>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</si>
  <si>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</si>
  <si>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</si>
  <si>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</si>
  <si>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</si>
  <si>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</si>
  <si>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</si>
  <si>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</si>
  <si>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</si>
  <si>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</si>
  <si>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</si>
  <si>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</si>
  <si>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</si>
  <si>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</si>
  <si>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</si>
  <si>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</si>
  <si>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</si>
  <si>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</si>
  <si>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</si>
  <si>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</si>
  <si>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</si>
  <si>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</si>
  <si>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</si>
  <si>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</si>
  <si>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</si>
  <si>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</si>
  <si>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</si>
  <si>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</si>
  <si>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</si>
  <si>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</si>
  <si>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</si>
  <si>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</si>
  <si>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</si>
  <si>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</si>
  <si>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</si>
  <si>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</si>
  <si>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</si>
  <si>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</si>
  <si>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</si>
  <si>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</si>
  <si>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</si>
  <si>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</si>
  <si>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</si>
  <si>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</si>
  <si>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</si>
  <si>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</si>
  <si>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</si>
  <si>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</si>
  <si>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</si>
  <si>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</si>
  <si>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</si>
  <si>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</si>
  <si>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</si>
  <si>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</si>
  <si>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</si>
  <si>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</si>
  <si>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</si>
  <si>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</si>
  <si>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</si>
  <si>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</si>
  <si>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</si>
  <si>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</si>
  <si>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</si>
  <si>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</si>
  <si>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</si>
  <si>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</si>
  <si>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</si>
  <si>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</si>
  <si>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</si>
  <si>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</si>
  <si>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</si>
  <si>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</si>
  <si>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</si>
  <si>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</si>
  <si>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</si>
  <si>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</si>
  <si>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</si>
  <si>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</si>
  <si>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</si>
  <si>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</si>
  <si>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</si>
  <si>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</si>
  <si>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</si>
  <si>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</si>
  <si>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</si>
  <si>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</si>
  <si>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</si>
  <si>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</si>
  <si>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</si>
  <si>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</si>
  <si>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</si>
  <si>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</si>
  <si>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</si>
  <si>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</si>
  <si>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</si>
  <si>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</si>
  <si>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</si>
  <si>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</si>
  <si>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</si>
  <si>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</si>
  <si>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</si>
  <si>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</si>
  <si>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</si>
  <si>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</si>
  <si>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</si>
  <si>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</si>
  <si>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</si>
  <si>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</si>
  <si>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</si>
  <si>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</si>
  <si>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</si>
  <si>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</si>
  <si>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</si>
  <si>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</si>
  <si>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</si>
  <si>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</si>
  <si>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</si>
  <si>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</si>
  <si>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</si>
  <si>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</si>
  <si>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</si>
  <si>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</si>
  <si>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</si>
  <si>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</si>
  <si>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</si>
  <si>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</si>
  <si>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</si>
  <si>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</si>
  <si>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</si>
  <si>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</si>
  <si>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</si>
  <si>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</si>
  <si>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</si>
  <si>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</si>
  <si>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</si>
  <si>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</si>
  <si>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</si>
  <si>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</si>
  <si>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</si>
  <si>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</si>
  <si>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</si>
  <si>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</si>
  <si>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</si>
  <si>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</si>
  <si>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</si>
  <si>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</si>
  <si>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</si>
  <si>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</si>
  <si>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</si>
  <si>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</si>
  <si>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</si>
  <si>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</si>
  <si>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</si>
  <si>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</si>
  <si>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</si>
  <si>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</si>
  <si>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</si>
  <si>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</si>
  <si>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</si>
  <si>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</si>
  <si>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</si>
  <si>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</si>
  <si>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</si>
  <si>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</si>
  <si>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</si>
  <si>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</si>
  <si>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</si>
  <si>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</si>
  <si>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</si>
  <si>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</si>
  <si>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</si>
  <si>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</si>
  <si>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</si>
  <si>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</si>
  <si>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</si>
  <si>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</si>
  <si>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</si>
  <si>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</si>
  <si>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</si>
  <si>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</si>
  <si>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</si>
  <si>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</si>
  <si>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</si>
  <si>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</si>
  <si>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</si>
  <si>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</si>
  <si>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</si>
  <si>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</si>
  <si>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</si>
  <si>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</si>
  <si>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</si>
  <si>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</si>
  <si>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</si>
  <si>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</si>
  <si>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</si>
  <si>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</si>
  <si>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</si>
  <si>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</si>
  <si>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</si>
  <si>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</si>
  <si>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</si>
  <si>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</si>
  <si>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</si>
  <si>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</si>
  <si>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</si>
  <si>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</si>
  <si>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</si>
  <si>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</si>
  <si>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</si>
  <si>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</si>
  <si>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</si>
  <si>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</si>
  <si>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</si>
  <si>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</si>
  <si>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</si>
  <si>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</si>
  <si>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</si>
  <si>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</si>
  <si>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</si>
  <si>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</si>
  <si>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</si>
  <si>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</si>
  <si>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</si>
  <si>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</si>
  <si>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</si>
  <si>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</si>
  <si>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</si>
  <si>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</si>
  <si>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</si>
  <si>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</si>
  <si>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</si>
  <si>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</si>
  <si>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</si>
  <si>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</si>
  <si>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</si>
  <si>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</si>
  <si>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</si>
  <si>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</si>
  <si>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</si>
  <si>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</si>
  <si>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</si>
  <si>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</si>
  <si>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</si>
  <si>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</si>
  <si>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</si>
  <si>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</si>
  <si>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</si>
  <si>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</si>
  <si>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</si>
  <si>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</si>
  <si>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</si>
  <si>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</si>
  <si>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</si>
  <si>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</si>
  <si>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</si>
  <si>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</si>
  <si>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</si>
  <si>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</si>
  <si>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</si>
  <si>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</si>
  <si>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</si>
  <si>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</si>
  <si>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</si>
  <si>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</si>
  <si>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</si>
  <si>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</si>
  <si>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</si>
  <si>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</si>
  <si>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</si>
  <si>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</si>
  <si>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</si>
  <si>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</si>
  <si>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</si>
  <si>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</si>
  <si>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</si>
  <si>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</si>
  <si>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</si>
  <si>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</si>
  <si>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</si>
  <si>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</si>
  <si>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</si>
  <si>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</si>
  <si>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</si>
  <si>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</si>
  <si>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</si>
  <si>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</si>
  <si>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</si>
  <si>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</si>
  <si>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</si>
  <si>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</si>
  <si>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</si>
  <si>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</si>
  <si>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</si>
  <si>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</si>
  <si>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</si>
  <si>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</si>
  <si>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</si>
  <si>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</si>
  <si>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</si>
  <si>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</si>
  <si>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</si>
  <si>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</si>
  <si>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</si>
  <si>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</si>
  <si>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</si>
  <si>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</si>
  <si>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</si>
  <si>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</si>
  <si>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</si>
  <si>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</si>
  <si>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</si>
  <si>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</si>
  <si>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</si>
  <si>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</si>
  <si>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</si>
  <si>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</si>
  <si>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</si>
  <si>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</si>
  <si>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</si>
  <si>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</si>
  <si>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</si>
  <si>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</si>
  <si>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</si>
  <si>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</si>
  <si>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</si>
  <si>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</si>
  <si>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</si>
  <si>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</si>
  <si>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</si>
  <si>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</si>
  <si>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</si>
  <si>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</si>
  <si>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</si>
  <si>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</si>
  <si>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</si>
  <si>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</si>
  <si>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</si>
  <si>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</si>
  <si>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</si>
  <si>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</si>
  <si>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</si>
  <si>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</si>
  <si>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</si>
  <si>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</si>
  <si>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</si>
  <si>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</si>
  <si>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</si>
  <si>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</si>
  <si>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</si>
  <si>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</si>
  <si>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</si>
  <si>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</si>
  <si>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</si>
  <si>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</si>
  <si>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</si>
  <si>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</si>
  <si>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</si>
  <si>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</si>
  <si>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</si>
  <si>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</si>
  <si>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</si>
  <si>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</si>
  <si>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</si>
  <si>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</si>
  <si>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</si>
  <si>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</si>
  <si>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</si>
  <si>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</si>
  <si>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</si>
  <si>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</si>
  <si>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</si>
  <si>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</si>
  <si>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</si>
  <si>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</si>
  <si>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</si>
  <si>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</si>
  <si>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</si>
  <si>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</si>
  <si>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</si>
  <si>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</si>
  <si>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</si>
  <si>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</si>
  <si>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</si>
  <si>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</si>
  <si>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</si>
  <si>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</si>
  <si>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</si>
  <si>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</si>
  <si>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</si>
  <si>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</si>
  <si>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</si>
  <si>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</si>
  <si>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</si>
  <si>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</si>
  <si>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</si>
  <si>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</si>
  <si>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</si>
  <si>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</si>
  <si>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</si>
  <si>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</si>
  <si>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</si>
  <si>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</si>
  <si>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</si>
  <si>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</si>
  <si>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</si>
  <si>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</si>
  <si>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</si>
  <si>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</si>
  <si>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</si>
  <si>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</si>
  <si>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</si>
  <si>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</si>
  <si>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</si>
  <si>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</si>
  <si>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</si>
  <si>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</si>
  <si>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</si>
  <si>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</si>
  <si>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</si>
  <si>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</si>
  <si>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</si>
  <si>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</si>
  <si>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</si>
  <si>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</si>
  <si>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</si>
  <si>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</si>
  <si>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</si>
  <si>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</si>
  <si>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</si>
  <si>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</si>
  <si>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</si>
  <si>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</si>
  <si>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</si>
  <si>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</si>
  <si>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</si>
  <si>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</si>
  <si>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</si>
  <si>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</si>
  <si>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</si>
  <si>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</si>
  <si>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</si>
  <si>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</si>
  <si>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</si>
  <si>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</si>
  <si>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</si>
  <si>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</si>
  <si>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</si>
  <si>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</si>
  <si>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</si>
  <si>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</si>
  <si>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</si>
  <si>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</si>
  <si>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</si>
  <si>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</si>
  <si>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</si>
  <si>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</si>
  <si>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</si>
  <si>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</si>
  <si>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</si>
  <si>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</si>
  <si>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</si>
  <si>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</si>
  <si>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</si>
  <si>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</si>
  <si>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</si>
  <si>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</si>
  <si>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</si>
  <si>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</si>
  <si>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</si>
  <si>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</si>
  <si>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</si>
  <si>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</si>
  <si>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</si>
  <si>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</si>
  <si>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</si>
  <si>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</si>
  <si>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</si>
  <si>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</si>
  <si>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</si>
  <si>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</si>
  <si>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</si>
  <si>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</si>
  <si>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</si>
  <si>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</si>
  <si>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</si>
  <si>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</si>
  <si>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</si>
  <si>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</si>
  <si>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</si>
  <si>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</si>
  <si>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</si>
  <si>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</si>
  <si>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</si>
  <si>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</si>
  <si>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</si>
  <si>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</si>
  <si>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</si>
  <si>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</si>
  <si>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</si>
  <si>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</si>
  <si>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</si>
  <si>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</si>
  <si>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</si>
  <si>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</si>
  <si>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</si>
  <si>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</si>
  <si>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</si>
  <si>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</si>
  <si>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</si>
  <si>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</si>
  <si>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</si>
  <si>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</si>
  <si>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</si>
  <si>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</si>
  <si>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</si>
  <si>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</si>
  <si>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</si>
  <si>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</si>
  <si>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</si>
  <si>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</si>
  <si>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</si>
  <si>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</si>
  <si>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</si>
  <si>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</si>
  <si>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</si>
  <si>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</si>
  <si>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</si>
  <si>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</si>
  <si>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</si>
  <si>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</si>
  <si>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</si>
  <si>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</si>
  <si>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</si>
  <si>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</si>
  <si>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</si>
  <si>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</si>
  <si>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</si>
  <si>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</si>
  <si>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</si>
  <si>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</si>
  <si>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</si>
  <si>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</si>
  <si>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</si>
  <si>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</si>
  <si>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</si>
  <si>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</si>
  <si>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</si>
  <si>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</si>
  <si>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</si>
  <si>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</si>
  <si>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</si>
  <si>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</si>
  <si>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</si>
  <si>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</si>
  <si>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</si>
  <si>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</si>
  <si>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</si>
  <si>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</si>
  <si>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</si>
  <si>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</si>
  <si>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</si>
  <si>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</si>
  <si>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</si>
  <si>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</si>
  <si>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</si>
  <si>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</si>
  <si>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</si>
  <si>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</si>
  <si>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</si>
  <si>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</si>
  <si>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</si>
  <si>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</si>
  <si>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</si>
  <si>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</si>
  <si>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</si>
  <si>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</si>
  <si>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</si>
  <si>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</si>
  <si>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</si>
  <si>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</si>
  <si>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</si>
  <si>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</si>
  <si>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</si>
  <si>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</si>
  <si>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</si>
  <si>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</si>
  <si>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</si>
  <si>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</si>
  <si>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</si>
  <si>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</si>
  <si>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</si>
  <si>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</si>
  <si>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</si>
  <si>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</si>
  <si>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</si>
  <si>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</si>
  <si>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</si>
  <si>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</si>
  <si>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</si>
  <si>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</si>
  <si>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</si>
  <si>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</si>
  <si>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</si>
  <si>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</si>
  <si>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</si>
  <si>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</si>
  <si>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</si>
  <si>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</si>
  <si>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</si>
  <si>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</si>
  <si>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</si>
  <si>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</si>
  <si>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</si>
  <si>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</si>
  <si>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</si>
  <si>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</si>
  <si>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</si>
  <si>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</si>
  <si>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</si>
  <si>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</si>
  <si>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</si>
  <si>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</si>
  <si>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</si>
  <si>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</si>
  <si>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</si>
  <si>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</si>
  <si>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</si>
  <si>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</si>
  <si>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</si>
  <si>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</si>
  <si>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</si>
  <si>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</si>
  <si>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</si>
  <si>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</si>
  <si>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</si>
  <si>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</si>
  <si>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</si>
  <si>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</si>
  <si>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</si>
  <si>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</si>
  <si>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</si>
  <si>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</si>
  <si>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</si>
  <si>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</si>
  <si>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</si>
  <si>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</si>
  <si>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</si>
  <si>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</si>
  <si>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</si>
  <si>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</si>
  <si>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</si>
  <si>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</si>
  <si>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</si>
  <si>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</si>
  <si>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</si>
  <si>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</si>
  <si>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</si>
  <si>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</si>
  <si>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</si>
  <si>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</si>
  <si>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</si>
  <si>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</si>
  <si>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</si>
  <si>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</si>
  <si>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</si>
  <si>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</si>
  <si>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</si>
  <si>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</si>
  <si>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</si>
  <si>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</si>
  <si>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</si>
  <si>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</si>
  <si>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</si>
  <si>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</si>
  <si>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</si>
  <si>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</si>
  <si>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</si>
  <si>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</si>
  <si>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</si>
  <si>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</si>
  <si>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</si>
  <si>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</si>
  <si>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</si>
  <si>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</si>
  <si>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</si>
  <si>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</si>
  <si>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</si>
  <si>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</si>
  <si>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</si>
  <si>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</si>
  <si>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</si>
  <si>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</si>
  <si>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</si>
  <si>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</si>
  <si>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</si>
  <si>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</si>
  <si>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</si>
  <si>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</si>
  <si>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</si>
  <si>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</si>
  <si>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</si>
  <si>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</si>
  <si>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</si>
  <si>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</si>
  <si>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</si>
  <si>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</si>
  <si>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</si>
  <si>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</si>
  <si>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</si>
  <si>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</si>
  <si>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</si>
  <si>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</si>
  <si>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</si>
  <si>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</si>
  <si>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</si>
  <si>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</si>
  <si>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</si>
  <si>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</si>
  <si>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</si>
  <si>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</si>
  <si>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</si>
  <si>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</si>
  <si>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</si>
  <si>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</si>
  <si>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</si>
  <si>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</si>
  <si>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</si>
  <si>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</si>
  <si>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</si>
  <si>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</si>
  <si>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</si>
  <si>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</si>
  <si>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</si>
  <si>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</si>
  <si>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</si>
  <si>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</si>
  <si>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</si>
  <si>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</si>
  <si>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</si>
  <si>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</si>
  <si>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</si>
  <si>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</si>
  <si>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</si>
  <si>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</si>
  <si>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</si>
  <si>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</si>
  <si>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</si>
  <si>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</si>
  <si>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</si>
  <si>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</si>
  <si>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</si>
  <si>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</si>
  <si>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</si>
  <si>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</si>
  <si>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</si>
  <si>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</si>
  <si>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</si>
  <si>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</si>
  <si>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</si>
  <si>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</si>
  <si>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</si>
  <si>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</si>
  <si>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</si>
  <si>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</si>
  <si>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</si>
  <si>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</si>
  <si>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</si>
  <si>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</si>
  <si>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</si>
  <si>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</si>
  <si>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</si>
  <si>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</si>
  <si>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</si>
  <si>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</si>
  <si>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</si>
  <si>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</si>
  <si>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</si>
  <si>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</si>
  <si>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</si>
  <si>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</si>
  <si>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</si>
  <si>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</si>
  <si>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</si>
  <si>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</si>
  <si>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</si>
  <si>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</si>
  <si>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</si>
  <si>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</si>
  <si>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</si>
  <si>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</si>
  <si>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</si>
  <si>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</si>
  <si>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</si>
  <si>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</si>
  <si>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</si>
  <si>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</si>
  <si>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</si>
  <si>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</si>
  <si>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</si>
  <si>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</si>
  <si>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</si>
  <si>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</si>
  <si>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</si>
  <si>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</si>
  <si>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</si>
  <si>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</si>
  <si>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</si>
  <si>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</si>
  <si>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</si>
  <si>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</si>
  <si>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</si>
  <si>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</si>
  <si>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</si>
  <si>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</si>
  <si>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</si>
  <si>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</si>
  <si>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</si>
  <si>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</si>
  <si>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</si>
  <si>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</si>
  <si>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</si>
  <si>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</si>
  <si>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</si>
  <si>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</si>
  <si>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</si>
  <si>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</si>
  <si>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</si>
  <si>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</si>
  <si>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</si>
  <si>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</si>
  <si>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</si>
  <si>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</si>
  <si>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</si>
  <si>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</si>
  <si>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</si>
  <si>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</si>
  <si>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</si>
  <si>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</si>
  <si>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</si>
  <si>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</si>
  <si>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</si>
  <si>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</si>
  <si>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</si>
  <si>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</si>
  <si>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</si>
  <si>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</si>
  <si>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</si>
  <si>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</si>
  <si>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</si>
  <si>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</si>
  <si>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</si>
  <si>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</si>
  <si>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</si>
  <si>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</si>
  <si>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</si>
  <si>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</si>
  <si>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</si>
  <si>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</si>
  <si>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</si>
  <si>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</si>
  <si>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</si>
  <si>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</si>
  <si>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</si>
  <si>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</si>
  <si>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</si>
  <si>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</si>
  <si>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</si>
  <si>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</si>
  <si>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</si>
  <si>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</si>
  <si>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</si>
  <si>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</si>
  <si>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</si>
  <si>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</si>
  <si>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</si>
  <si>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</si>
  <si>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</si>
  <si>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</si>
  <si>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</si>
  <si>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</si>
  <si>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</si>
  <si>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</si>
  <si>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</si>
  <si>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</si>
  <si>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</si>
  <si>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</si>
  <si>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</si>
  <si>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</si>
  <si>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</si>
  <si>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</si>
  <si>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</si>
  <si>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</si>
  <si>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</si>
  <si>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</si>
  <si>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</si>
  <si>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</si>
  <si>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</si>
  <si>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</si>
  <si>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</si>
  <si>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</si>
  <si>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</si>
  <si>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</si>
  <si>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</si>
  <si>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</si>
  <si>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</si>
  <si>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</si>
  <si>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</si>
  <si>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</si>
  <si>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</si>
  <si>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</si>
  <si>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</si>
  <si>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</si>
  <si>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</si>
  <si>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</si>
  <si>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</si>
  <si>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</si>
  <si>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</si>
  <si>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</si>
  <si>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</si>
  <si>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</si>
  <si>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</si>
  <si>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</si>
  <si>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</si>
  <si>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</si>
  <si>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</si>
  <si>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</si>
  <si>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</si>
  <si>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</si>
  <si>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</si>
  <si>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</si>
  <si>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</si>
  <si>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</si>
  <si>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</si>
  <si>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</si>
  <si>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</si>
  <si>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</si>
  <si>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</si>
  <si>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</si>
  <si>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</si>
  <si>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</si>
  <si>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</si>
  <si>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</si>
  <si>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</si>
  <si>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</si>
  <si>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</si>
  <si>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</si>
  <si>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</si>
  <si>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</si>
  <si>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</si>
  <si>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</si>
  <si>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</si>
  <si>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</si>
  <si>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</si>
  <si>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</si>
  <si>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</si>
  <si>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</si>
  <si>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</si>
  <si>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</si>
  <si>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</si>
  <si>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</si>
  <si>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</si>
  <si>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</si>
  <si>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</si>
  <si>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</si>
  <si>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</si>
  <si>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</si>
  <si>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</si>
  <si>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</si>
  <si>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</si>
  <si>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</si>
  <si>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</si>
  <si>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</si>
  <si>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</si>
  <si>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</si>
  <si>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</si>
  <si>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</si>
  <si>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</si>
  <si>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</si>
  <si>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</si>
  <si>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</si>
  <si>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</si>
  <si>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</si>
  <si>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</si>
  <si>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</si>
  <si>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</si>
  <si>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</si>
  <si>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</si>
  <si>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</si>
  <si>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</si>
  <si>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</si>
  <si>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</si>
  <si>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</si>
  <si>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</si>
  <si>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</si>
  <si>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</si>
  <si>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</si>
  <si>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</si>
  <si>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</si>
  <si>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</si>
  <si>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</si>
  <si>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</si>
  <si>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</si>
  <si>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</si>
  <si>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</si>
  <si>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</si>
  <si>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</si>
  <si>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</si>
  <si>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</si>
  <si>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</si>
  <si>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</si>
  <si>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</si>
  <si>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</si>
  <si>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</si>
  <si>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</si>
  <si>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</si>
  <si>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</si>
  <si>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</si>
  <si>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</si>
  <si>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</si>
  <si>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</si>
  <si>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</si>
  <si>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</si>
  <si>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</si>
  <si>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</si>
  <si>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</si>
  <si>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</si>
  <si>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</si>
  <si>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</si>
  <si>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</si>
  <si>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</si>
  <si>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</si>
  <si>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</si>
  <si>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</si>
  <si>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</si>
  <si>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</si>
  <si>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</si>
  <si>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</si>
  <si>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</si>
  <si>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</si>
  <si>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</si>
  <si>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</si>
  <si>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</si>
  <si>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</si>
  <si>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</si>
  <si>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</si>
  <si>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</si>
  <si>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</si>
  <si>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</si>
  <si>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</si>
  <si>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</si>
  <si>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</si>
  <si>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</si>
  <si>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</si>
  <si>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</si>
  <si>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</si>
  <si>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</si>
  <si>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</si>
  <si>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</si>
  <si>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</si>
  <si>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</si>
  <si>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</si>
  <si>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</si>
  <si>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</si>
  <si>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</si>
  <si>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</si>
  <si>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</si>
  <si>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</si>
  <si>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</si>
  <si>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</si>
  <si>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</si>
  <si>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</si>
  <si>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</si>
  <si>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</si>
  <si>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</si>
  <si>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</si>
  <si>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</si>
  <si>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</si>
  <si>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</si>
  <si>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</si>
  <si>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</si>
  <si>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</si>
  <si>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</si>
  <si>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</si>
  <si>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</si>
  <si>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</si>
  <si>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</si>
  <si>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</si>
  <si>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</si>
  <si>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</si>
  <si>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</si>
  <si>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</si>
  <si>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</si>
  <si>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</si>
  <si>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</si>
  <si>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</si>
  <si>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</si>
  <si>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</si>
  <si>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</si>
  <si>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</si>
  <si>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</si>
  <si>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</si>
  <si>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</si>
  <si>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</si>
  <si>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</si>
  <si>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</si>
  <si>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</si>
  <si>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</si>
  <si>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</si>
  <si>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</si>
  <si>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</si>
  <si>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</si>
  <si>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</si>
  <si>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</si>
  <si>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</si>
  <si>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</si>
  <si>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</si>
  <si>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</si>
  <si>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</si>
  <si>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</si>
  <si>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</si>
  <si>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</si>
  <si>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</si>
  <si>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</si>
  <si>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</si>
  <si>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</si>
  <si>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</si>
  <si>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</si>
  <si>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</si>
  <si>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</si>
  <si>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</si>
  <si>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</si>
  <si>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</si>
  <si>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</si>
  <si>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</si>
  <si>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</si>
  <si>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</si>
  <si>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</si>
  <si>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</si>
  <si>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</si>
  <si>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</si>
  <si>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</si>
  <si>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</si>
  <si>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</si>
  <si>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</si>
  <si>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</si>
  <si>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</si>
  <si>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</si>
  <si>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</si>
  <si>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</si>
  <si>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</si>
  <si>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</si>
  <si>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</si>
  <si>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</si>
  <si>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</si>
  <si>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</si>
  <si>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</si>
  <si>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</si>
  <si>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</si>
  <si>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</si>
  <si>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</si>
  <si>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</si>
  <si>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</si>
  <si>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</si>
  <si>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</si>
  <si>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</si>
  <si>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</si>
  <si>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</si>
  <si>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</si>
  <si>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</si>
  <si>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</si>
  <si>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</si>
  <si>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</si>
  <si>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</si>
  <si>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</si>
  <si>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</si>
  <si>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</si>
  <si>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</si>
  <si>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</si>
  <si>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</si>
  <si>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</si>
  <si>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</si>
  <si>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</si>
  <si>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</si>
  <si>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</si>
  <si>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</si>
  <si>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</si>
  <si>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</si>
  <si>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</si>
  <si>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</si>
  <si>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</si>
  <si>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</si>
  <si>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</si>
  <si>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</si>
  <si>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</si>
  <si>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</si>
  <si>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</si>
  <si>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</si>
  <si>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</si>
  <si>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</si>
  <si>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</si>
  <si>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</si>
  <si>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</si>
  <si>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</si>
  <si>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</si>
  <si>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</si>
  <si>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</si>
  <si>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</si>
  <si>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</si>
  <si>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</si>
  <si>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</si>
  <si>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</si>
  <si>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</si>
  <si>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</si>
  <si>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</si>
  <si>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</si>
  <si>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</si>
  <si>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</si>
  <si>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</si>
  <si>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</si>
  <si>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</si>
  <si>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</si>
  <si>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</si>
  <si>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</si>
  <si>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</si>
  <si>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</si>
  <si>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</si>
  <si>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</si>
  <si>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</si>
  <si>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</si>
  <si>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</si>
  <si>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</si>
  <si>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</si>
  <si>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</si>
  <si>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</si>
  <si>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</si>
  <si>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</si>
  <si>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</si>
  <si>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</si>
  <si>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</si>
  <si>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</si>
  <si>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</si>
  <si>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</si>
  <si>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</si>
  <si>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</si>
  <si>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</si>
  <si>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</si>
  <si>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</si>
  <si>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</si>
  <si>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</si>
  <si>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</si>
  <si>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</si>
  <si>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</si>
  <si>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</si>
  <si>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</si>
  <si>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</si>
  <si>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</si>
  <si>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</si>
  <si>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</si>
  <si>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</si>
  <si>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</si>
  <si>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</si>
  <si>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</si>
  <si>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</si>
  <si>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</si>
  <si>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</si>
  <si>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</si>
  <si>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</si>
  <si>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</si>
  <si>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</si>
  <si>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</si>
  <si>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</si>
  <si>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</si>
  <si>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</si>
  <si>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</si>
  <si>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</si>
  <si>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</si>
  <si>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</si>
  <si>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</si>
  <si>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</si>
  <si>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</si>
  <si>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</si>
  <si>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</si>
  <si>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</si>
  <si>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</si>
  <si>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</si>
  <si>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</si>
  <si>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</si>
  <si>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</si>
  <si>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</si>
  <si>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</si>
  <si>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</si>
  <si>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</si>
  <si>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</si>
  <si>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</si>
  <si>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</si>
  <si>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</si>
  <si>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</si>
  <si>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</si>
  <si>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</si>
  <si>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</si>
  <si>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</si>
  <si>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</si>
  <si>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</si>
  <si>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</si>
  <si>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</si>
  <si>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</si>
  <si>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</si>
  <si>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</si>
  <si>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</si>
  <si>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</si>
  <si>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</si>
  <si>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</si>
  <si>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</si>
  <si>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</si>
  <si>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</si>
  <si>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</si>
  <si>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</si>
  <si>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</si>
  <si>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</si>
  <si>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</si>
  <si>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</si>
  <si>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</si>
  <si>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</si>
  <si>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</si>
  <si>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</si>
  <si>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</si>
  <si>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</si>
  <si>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</si>
  <si>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</si>
  <si>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</si>
  <si>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</si>
  <si>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</si>
  <si>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</si>
  <si>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</si>
  <si>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</si>
  <si>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</si>
  <si>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</si>
  <si>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</si>
  <si>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</si>
  <si>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</si>
  <si>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</si>
  <si>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</si>
  <si>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</si>
  <si>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</si>
  <si>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</si>
  <si>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</si>
  <si>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</si>
  <si>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</si>
  <si>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</si>
  <si>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</si>
  <si>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</si>
  <si>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</si>
  <si>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</si>
  <si>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</si>
  <si>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</si>
  <si>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</si>
  <si>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</si>
  <si>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</si>
  <si>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</si>
  <si>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</si>
  <si>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</si>
  <si>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</si>
  <si>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</si>
  <si>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</si>
  <si>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</si>
  <si>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</si>
  <si>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</si>
  <si>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</si>
  <si>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</si>
  <si>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</si>
  <si>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</si>
  <si>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</si>
  <si>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</si>
  <si>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</si>
  <si>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</si>
  <si>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</si>
  <si>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</si>
  <si>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</si>
  <si>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</si>
  <si>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</si>
  <si>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</si>
  <si>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</si>
  <si>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</si>
  <si>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</si>
  <si>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</si>
  <si>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</si>
  <si>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</si>
  <si>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</si>
  <si>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</si>
  <si>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</si>
  <si>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</si>
  <si>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</si>
  <si>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</si>
  <si>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</si>
  <si>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</si>
  <si>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</si>
  <si>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</si>
  <si>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</si>
  <si>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</si>
  <si>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</si>
  <si>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</si>
  <si>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</si>
  <si>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</si>
  <si>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</si>
  <si>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</si>
  <si>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</si>
  <si>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</si>
  <si>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</si>
  <si>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</si>
  <si>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</si>
  <si>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</si>
  <si>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</si>
  <si>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</si>
  <si>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</si>
  <si>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</si>
  <si>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</si>
  <si>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</si>
  <si>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</si>
  <si>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</si>
  <si>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</si>
  <si>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</si>
  <si>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</si>
  <si>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</si>
  <si>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</si>
  <si>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</si>
  <si>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</si>
  <si>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</si>
  <si>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</si>
  <si>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</si>
  <si>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</si>
  <si>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</si>
  <si>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</si>
  <si>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</si>
  <si>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</si>
  <si>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</si>
  <si>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</si>
  <si>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</si>
  <si>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</si>
  <si>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</si>
  <si>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</si>
  <si>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</si>
  <si>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</si>
  <si>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</si>
  <si>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</si>
  <si>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</si>
  <si>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</si>
  <si>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</si>
  <si>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</si>
  <si>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</si>
  <si>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</si>
  <si>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</si>
  <si>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</si>
  <si>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</si>
  <si>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</si>
  <si>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</si>
  <si>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</si>
  <si>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</si>
  <si>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</si>
  <si>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</si>
  <si>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</si>
  <si>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</si>
  <si>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</si>
  <si>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</si>
  <si>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</si>
  <si>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</si>
  <si>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</si>
  <si>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</si>
  <si>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</si>
  <si>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</si>
  <si>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</si>
  <si>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</si>
  <si>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</si>
  <si>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</si>
  <si>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</si>
  <si>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</si>
  <si>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</si>
  <si>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</si>
  <si>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</si>
  <si>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</si>
  <si>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</si>
  <si>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</si>
  <si>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</si>
  <si>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</si>
  <si>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</si>
  <si>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</si>
  <si>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</si>
  <si>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</si>
  <si>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</si>
  <si>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</si>
  <si>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</si>
  <si>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</si>
  <si>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</si>
  <si>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</si>
  <si>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</si>
  <si>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</si>
  <si>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</si>
  <si>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</si>
  <si>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</si>
  <si>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</si>
  <si>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</si>
  <si>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</si>
  <si>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</si>
  <si>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</si>
  <si>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</si>
  <si>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</si>
  <si>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</si>
  <si>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</si>
  <si>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</si>
  <si>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</si>
  <si>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</si>
  <si>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</si>
  <si>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</si>
  <si>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</si>
  <si>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</si>
  <si>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</si>
  <si>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</si>
  <si>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</si>
  <si>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</si>
  <si>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</si>
  <si>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</si>
  <si>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</si>
  <si>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</si>
  <si>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</si>
  <si>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</si>
  <si>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</si>
  <si>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</si>
  <si>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</si>
  <si>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</si>
  <si>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</si>
  <si>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</si>
  <si>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</si>
  <si>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</si>
  <si>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</si>
  <si>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</si>
  <si>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</si>
  <si>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</si>
  <si>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</si>
  <si>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</si>
  <si>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</si>
  <si>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</si>
  <si>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</si>
  <si>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</si>
  <si>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</si>
  <si>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</si>
  <si>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</si>
  <si>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</si>
  <si>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</si>
  <si>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</si>
  <si>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</si>
  <si>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</si>
  <si>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</si>
  <si>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</si>
  <si>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</si>
  <si>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</si>
  <si>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</si>
  <si>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</si>
  <si>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</si>
  <si>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</si>
  <si>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</si>
  <si>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</si>
  <si>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</si>
  <si>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</si>
  <si>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</si>
  <si>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</si>
  <si>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</si>
  <si>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</si>
  <si>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</si>
  <si>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</si>
  <si>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</si>
  <si>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</si>
  <si>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</si>
  <si>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</si>
  <si>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</si>
  <si>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</si>
  <si>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</si>
  <si>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</si>
  <si>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</si>
  <si>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</si>
  <si>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</si>
  <si>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</si>
  <si>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</si>
  <si>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</si>
  <si>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</si>
  <si>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</si>
  <si>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</si>
  <si>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</si>
  <si>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</si>
  <si>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</si>
  <si>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</si>
  <si>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</si>
  <si>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</si>
  <si>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</si>
  <si>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</si>
  <si>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</si>
  <si>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</si>
  <si>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</si>
  <si>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</si>
  <si>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</si>
  <si>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</si>
  <si>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</si>
  <si>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</si>
  <si>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</si>
  <si>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</si>
  <si>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</si>
  <si>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</si>
  <si>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</si>
  <si>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</si>
  <si>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</si>
  <si>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</si>
  <si>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</si>
  <si>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</si>
  <si>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</si>
  <si>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</si>
  <si>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</si>
  <si>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</si>
  <si>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</si>
  <si>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</si>
  <si>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</si>
  <si>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</si>
  <si>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</si>
  <si>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</si>
  <si>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</si>
  <si>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</si>
  <si>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</si>
  <si>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</si>
  <si>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</si>
  <si>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</si>
  <si>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</si>
  <si>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</si>
  <si>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</si>
  <si>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</si>
  <si>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</si>
  <si>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</si>
  <si>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</si>
  <si>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</si>
  <si>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</si>
  <si>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</si>
  <si>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</si>
  <si>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</si>
  <si>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</si>
  <si>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</si>
  <si>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</si>
  <si>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</si>
  <si>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</si>
  <si>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</si>
  <si>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</si>
  <si>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</si>
  <si>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</si>
  <si>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</si>
  <si>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</si>
  <si>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</si>
  <si>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</si>
  <si>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</si>
  <si>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</si>
  <si>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</si>
  <si>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</si>
  <si>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</si>
  <si>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</si>
  <si>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</si>
  <si>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</si>
  <si>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</si>
  <si>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</si>
  <si>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</si>
  <si>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</si>
  <si>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</si>
  <si>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</si>
  <si>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</si>
  <si>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</si>
  <si>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</si>
  <si>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</si>
  <si>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</si>
  <si>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</si>
  <si>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</si>
  <si>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</si>
  <si>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</si>
  <si>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</si>
  <si>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</si>
  <si>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</si>
  <si>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</si>
  <si>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</si>
  <si>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</si>
  <si>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</si>
  <si>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</si>
  <si>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</si>
  <si>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</si>
  <si>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</si>
  <si>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</si>
  <si>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</si>
  <si>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</si>
  <si>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</si>
  <si>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</si>
  <si>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</si>
  <si>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</si>
  <si>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</si>
  <si>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</si>
  <si>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</si>
  <si>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</si>
  <si>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</si>
  <si>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</si>
  <si>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</si>
  <si>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</si>
  <si>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</si>
  <si>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</si>
  <si>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</si>
  <si>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</si>
  <si>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</si>
  <si>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</si>
  <si>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</si>
  <si>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</si>
  <si>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</si>
  <si>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</si>
  <si>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</si>
  <si>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</si>
  <si>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</si>
  <si>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</si>
  <si>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</si>
  <si>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</si>
  <si>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</si>
  <si>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</si>
  <si>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</si>
  <si>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</si>
  <si>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</si>
  <si>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</si>
  <si>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</si>
  <si>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</si>
  <si>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</si>
  <si>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</si>
  <si>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</si>
  <si>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</si>
  <si>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</si>
  <si>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</si>
  <si>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</si>
  <si>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</si>
  <si>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</si>
  <si>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</si>
  <si>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</si>
  <si>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</si>
  <si>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</si>
  <si>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</si>
  <si>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</si>
  <si>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</si>
  <si>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</si>
  <si>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</si>
  <si>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</si>
  <si>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</si>
  <si>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</si>
  <si>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</si>
  <si>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</si>
  <si>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</si>
  <si>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</si>
  <si>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</si>
  <si>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</si>
  <si>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</si>
  <si>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</si>
  <si>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</si>
  <si>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</si>
  <si>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</si>
  <si>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</si>
  <si>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</si>
  <si>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</si>
  <si>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</si>
  <si>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</si>
  <si>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</si>
  <si>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</si>
  <si>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</si>
  <si>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</si>
  <si>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</si>
  <si>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</si>
  <si>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</si>
  <si>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</si>
  <si>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</si>
  <si>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</si>
  <si>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</si>
  <si>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</si>
  <si>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</si>
  <si>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</si>
  <si>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</si>
  <si>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</si>
  <si>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</si>
  <si>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</si>
  <si>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</si>
  <si>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</si>
  <si>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</si>
  <si>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</si>
  <si>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</si>
  <si>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</si>
  <si>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</si>
  <si>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</si>
  <si>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</si>
  <si>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</si>
  <si>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</si>
  <si>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</si>
  <si>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</si>
  <si>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</si>
  <si>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</si>
  <si>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</si>
  <si>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</si>
  <si>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</si>
  <si>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</si>
  <si>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</si>
  <si>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</si>
  <si>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</si>
  <si>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</si>
  <si>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</si>
  <si>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</si>
  <si>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</si>
  <si>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</si>
  <si>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</si>
  <si>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</si>
  <si>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</si>
  <si>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</si>
  <si>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</si>
  <si>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</si>
  <si>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</si>
  <si>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</si>
  <si>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</si>
  <si>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</si>
  <si>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</si>
  <si>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</si>
  <si>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</si>
  <si>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</si>
  <si>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</si>
  <si>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</si>
  <si>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</si>
  <si>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</si>
  <si>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</si>
  <si>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</si>
  <si>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</si>
  <si>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</si>
  <si>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</si>
  <si>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</si>
  <si>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</si>
  <si>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</si>
  <si>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</si>
  <si>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</si>
  <si>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</si>
  <si>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</si>
  <si>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</si>
  <si>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</si>
  <si>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</si>
  <si>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</si>
  <si>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</si>
  <si>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</si>
  <si>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</si>
  <si>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</si>
  <si>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</si>
  <si>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</si>
  <si>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</si>
  <si>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</si>
  <si>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</si>
  <si>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</si>
  <si>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</si>
  <si>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</si>
  <si>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</si>
  <si>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</si>
  <si>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</si>
  <si>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</si>
  <si>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</si>
  <si>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</si>
  <si>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</si>
  <si>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</si>
  <si>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</si>
  <si>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</si>
  <si>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</si>
  <si>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</si>
  <si>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</si>
  <si>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</si>
  <si>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</si>
  <si>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</si>
  <si>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</si>
  <si>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</si>
  <si>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</si>
  <si>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</si>
  <si>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</si>
  <si>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</si>
  <si>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</si>
  <si>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</si>
  <si>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</si>
  <si>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</si>
  <si>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</si>
  <si>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</si>
  <si>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</si>
  <si>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</si>
  <si>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</si>
  <si>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</si>
  <si>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</si>
  <si>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</si>
  <si>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</si>
  <si>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</si>
  <si>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</si>
  <si>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</si>
  <si>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</si>
  <si>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</si>
  <si>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</si>
  <si>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</si>
  <si>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</si>
  <si>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</si>
  <si>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</si>
  <si>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</si>
  <si>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</si>
  <si>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</si>
  <si>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</si>
  <si>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</si>
  <si>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</si>
  <si>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</si>
  <si>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</si>
  <si>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</si>
  <si>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</si>
  <si>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</si>
  <si>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</si>
  <si>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</si>
  <si>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</si>
  <si>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</si>
  <si>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</si>
  <si>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</si>
  <si>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</si>
  <si>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</si>
  <si>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</si>
  <si>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</si>
  <si>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</si>
  <si>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</si>
  <si>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</si>
  <si>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</si>
  <si>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</si>
  <si>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</si>
  <si>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</si>
  <si>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</si>
  <si>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</si>
  <si>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</si>
  <si>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</si>
  <si>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</si>
  <si>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</si>
  <si>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</si>
  <si>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</si>
  <si>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</si>
  <si>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</si>
  <si>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</si>
  <si>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</si>
  <si>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</si>
  <si>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</si>
  <si>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</si>
  <si>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</si>
  <si>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</si>
  <si>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</si>
  <si>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</si>
  <si>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</si>
  <si>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</si>
  <si>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</si>
  <si>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</si>
  <si>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</si>
  <si>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</si>
  <si>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</si>
  <si>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</si>
  <si>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</si>
  <si>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</si>
  <si>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</si>
  <si>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</si>
  <si>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</si>
  <si>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</si>
  <si>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</si>
  <si>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</si>
  <si>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</si>
  <si>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</si>
  <si>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</si>
  <si>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</si>
  <si>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</si>
  <si>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</si>
  <si>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</si>
  <si>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</si>
  <si>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</si>
  <si>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</si>
  <si>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</si>
  <si>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</si>
  <si>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</si>
  <si>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</si>
  <si>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</si>
  <si>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</si>
  <si>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</si>
  <si>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</si>
  <si>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</si>
  <si>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</si>
  <si>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</si>
  <si>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</si>
  <si>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</si>
  <si>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</si>
  <si>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</si>
  <si>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</si>
  <si>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</si>
  <si>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</si>
  <si>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</si>
  <si>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</si>
  <si>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</si>
  <si>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</si>
  <si>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</si>
  <si>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</si>
  <si>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</si>
  <si>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</si>
  <si>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</si>
  <si>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</si>
  <si>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</si>
  <si>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</si>
  <si>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</si>
  <si>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</si>
  <si>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</si>
  <si>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</si>
  <si>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</si>
  <si>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</si>
  <si>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</si>
  <si>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</si>
  <si>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</si>
  <si>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</si>
  <si>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</si>
  <si>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</si>
  <si>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</si>
  <si>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</si>
  <si>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</si>
  <si>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</si>
  <si>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</si>
  <si>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</si>
  <si>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</si>
  <si>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</si>
  <si>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</si>
  <si>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</si>
  <si>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</si>
  <si>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</si>
  <si>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</si>
  <si>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</si>
  <si>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</si>
  <si>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</si>
  <si>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</si>
  <si>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</si>
  <si>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</si>
  <si>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</si>
  <si>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</si>
  <si>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</si>
  <si>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</si>
  <si>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</si>
  <si>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</si>
  <si>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</si>
  <si>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</si>
  <si>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</si>
  <si>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</si>
  <si>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</si>
  <si>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</si>
  <si>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</si>
  <si>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</si>
  <si>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</si>
  <si>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</si>
  <si>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</si>
  <si>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</si>
  <si>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</si>
  <si>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</si>
  <si>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</si>
  <si>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</si>
  <si>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</si>
  <si>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</si>
  <si>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</si>
  <si>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</si>
  <si>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</si>
  <si>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</si>
  <si>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</si>
  <si>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</si>
  <si>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</si>
  <si>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</si>
  <si>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</si>
  <si>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</si>
  <si>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</si>
  <si>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</si>
  <si>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</si>
  <si>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</si>
  <si>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</si>
  <si>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</si>
  <si>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</si>
  <si>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</si>
  <si>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</si>
  <si>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</si>
  <si>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</si>
  <si>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</si>
  <si>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</si>
  <si>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</si>
  <si>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</si>
  <si>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</si>
  <si>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</si>
  <si>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</si>
  <si>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</si>
  <si>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</si>
  <si>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</si>
  <si>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</si>
  <si>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</si>
  <si>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</si>
  <si>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</si>
  <si>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</si>
  <si>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</si>
  <si>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</si>
  <si>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</si>
  <si>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</si>
  <si>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</si>
  <si>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</si>
  <si>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</si>
  <si>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</si>
  <si>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</si>
  <si>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</si>
  <si>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</si>
  <si>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</si>
  <si>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</si>
  <si>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</si>
  <si>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</si>
  <si>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</si>
  <si>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</si>
  <si>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</si>
  <si>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</si>
  <si>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</si>
  <si>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</si>
  <si>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</si>
  <si>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</si>
  <si>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</si>
  <si>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</si>
  <si>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</si>
  <si>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</si>
  <si>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</si>
  <si>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</si>
  <si>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</si>
  <si>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</si>
  <si>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</si>
  <si>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</si>
  <si>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</si>
  <si>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</si>
  <si>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</si>
  <si>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</si>
  <si>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</si>
  <si>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</si>
  <si>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</si>
  <si>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</si>
  <si>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</si>
  <si>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</si>
  <si>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</si>
  <si>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</si>
  <si>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</si>
  <si>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</si>
  <si>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</si>
  <si>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</si>
  <si>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</si>
  <si>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</si>
  <si>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</si>
  <si>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</si>
  <si>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</si>
  <si>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</si>
  <si>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</si>
  <si>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</si>
  <si>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</si>
  <si>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</si>
  <si>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</si>
  <si>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</si>
  <si>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</si>
  <si>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</si>
  <si>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</si>
  <si>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</si>
  <si>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</si>
  <si>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</si>
  <si>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</si>
  <si>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</si>
  <si>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</si>
  <si>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</si>
  <si>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</si>
  <si>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</si>
  <si>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</si>
  <si>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</si>
  <si>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</si>
  <si>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</si>
  <si>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</si>
  <si>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</si>
  <si>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</si>
  <si>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</si>
  <si>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</si>
  <si>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</si>
  <si>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</si>
  <si>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</si>
  <si>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</si>
  <si>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</si>
  <si>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</si>
  <si>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</si>
  <si>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</si>
  <si>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</si>
  <si>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</si>
  <si>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</si>
  <si>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</si>
  <si>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</si>
  <si>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</si>
  <si>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</si>
  <si>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</si>
  <si>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</si>
  <si>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</si>
  <si>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</si>
  <si>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</si>
  <si>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</si>
  <si>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</si>
  <si>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</si>
  <si>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</si>
  <si>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</si>
  <si>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</si>
  <si>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</si>
  <si>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</si>
  <si>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</si>
  <si>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</si>
  <si>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</si>
  <si>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</si>
  <si>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</si>
  <si>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</si>
  <si>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</si>
  <si>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</si>
  <si>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</si>
  <si>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</si>
  <si>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</si>
  <si>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</si>
  <si>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</si>
  <si>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</si>
  <si>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</si>
  <si>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</si>
  <si>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</si>
  <si>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</si>
  <si>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</si>
  <si>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</si>
  <si>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</si>
  <si>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</si>
  <si>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</si>
  <si>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</si>
  <si>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</si>
  <si>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</si>
  <si>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</si>
  <si>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</si>
  <si>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</si>
  <si>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</si>
  <si>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</si>
  <si>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</si>
  <si>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</si>
  <si>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</si>
  <si>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</si>
  <si>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</si>
  <si>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</si>
  <si>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</si>
  <si>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</si>
  <si>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</si>
  <si>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</si>
  <si>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</si>
  <si>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</si>
  <si>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</si>
  <si>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</si>
  <si>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</si>
  <si>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</si>
  <si>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</si>
  <si>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</si>
  <si>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</si>
  <si>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</si>
  <si>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</si>
  <si>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</si>
  <si>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</si>
  <si>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</si>
  <si>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</si>
  <si>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</si>
  <si>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</si>
  <si>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</si>
  <si>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</si>
  <si>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</si>
  <si>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</si>
  <si>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</si>
  <si>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</si>
  <si>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</si>
  <si>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</si>
  <si>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</si>
  <si>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</si>
  <si>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</si>
  <si>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</si>
  <si>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</si>
  <si>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</si>
  <si>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</si>
  <si>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</si>
  <si>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</si>
  <si>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</si>
  <si>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</si>
  <si>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</si>
  <si>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</si>
  <si>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</si>
  <si>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</si>
  <si>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</si>
  <si>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</si>
  <si>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</si>
  <si>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</si>
  <si>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</si>
  <si>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</si>
  <si>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</si>
  <si>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</si>
  <si>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</si>
  <si>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</si>
  <si>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</si>
  <si>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</si>
  <si>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</si>
  <si>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</si>
  <si>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</si>
  <si>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</si>
  <si>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</si>
  <si>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</si>
  <si>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</si>
  <si>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</si>
  <si>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</si>
  <si>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</si>
  <si>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</si>
  <si>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</si>
  <si>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</si>
  <si>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</si>
  <si>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</si>
  <si>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</si>
  <si>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</si>
  <si>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</si>
  <si>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</si>
  <si>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</si>
  <si>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</si>
  <si>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</si>
  <si>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</si>
  <si>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</si>
  <si>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</si>
  <si>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</si>
  <si>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</si>
  <si>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</si>
  <si>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</si>
  <si>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</si>
  <si>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</si>
  <si>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</si>
  <si>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</si>
  <si>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</si>
  <si>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</si>
  <si>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</si>
  <si>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</si>
  <si>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</si>
  <si>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</si>
  <si>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</si>
  <si>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</si>
  <si>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</si>
  <si>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</si>
  <si>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</si>
  <si>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</si>
  <si>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</si>
  <si>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</si>
  <si>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</si>
  <si>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</si>
  <si>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</si>
  <si>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</si>
  <si>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</si>
  <si>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</si>
  <si>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</si>
  <si>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</si>
  <si>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</si>
  <si>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</si>
  <si>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</si>
  <si>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</si>
  <si>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</si>
  <si>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</si>
  <si>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</si>
  <si>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</si>
  <si>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</si>
  <si>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</si>
  <si>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</si>
  <si>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</si>
  <si>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</si>
  <si>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</si>
  <si>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</si>
  <si>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</si>
  <si>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</si>
  <si>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</si>
  <si>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</si>
  <si>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</si>
  <si>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</si>
  <si>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</si>
  <si>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</si>
  <si>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</si>
  <si>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</si>
  <si>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</si>
  <si>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</si>
  <si>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</si>
  <si>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</si>
  <si>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</si>
  <si>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</si>
  <si>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</si>
  <si>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</si>
  <si>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</si>
  <si>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</si>
  <si>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</si>
  <si>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</si>
  <si>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</si>
  <si>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</si>
  <si>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</si>
  <si>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</si>
  <si>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</si>
  <si>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</si>
  <si>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</si>
  <si>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</si>
  <si>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</si>
  <si>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</si>
  <si>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</si>
  <si>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</si>
  <si>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</si>
  <si>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</si>
  <si>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</si>
  <si>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</si>
  <si>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</si>
  <si>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</si>
  <si>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</si>
  <si>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</si>
  <si>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</si>
  <si>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</si>
  <si>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</si>
  <si>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</si>
  <si>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</si>
  <si>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</si>
  <si>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</si>
  <si>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</si>
  <si>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</si>
  <si>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</si>
  <si>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</si>
  <si>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</si>
  <si>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</si>
  <si>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</si>
  <si>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</si>
  <si>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</si>
  <si>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</si>
  <si>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</si>
  <si>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</si>
  <si>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</si>
  <si>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</si>
  <si>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</si>
  <si>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</si>
  <si>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</si>
  <si>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</si>
  <si>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</si>
  <si>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</si>
  <si>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</si>
  <si>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</si>
  <si>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</si>
  <si>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</si>
  <si>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</si>
  <si>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</si>
  <si>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</si>
  <si>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</si>
  <si>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</si>
  <si>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</si>
  <si>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</si>
  <si>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</si>
  <si>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</si>
  <si>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</si>
  <si>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</si>
  <si>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</si>
  <si>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</si>
  <si>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</si>
  <si>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</si>
  <si>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</si>
  <si>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</si>
  <si>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</si>
  <si>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</si>
  <si>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</si>
  <si>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</si>
  <si>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</si>
  <si>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</si>
  <si>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</si>
  <si>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</si>
  <si>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</si>
  <si>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</si>
  <si>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</si>
  <si>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</si>
  <si>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</si>
  <si>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</si>
  <si>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</si>
  <si>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</si>
  <si>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</si>
  <si>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</si>
  <si>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</si>
  <si>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</si>
  <si>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</si>
  <si>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</si>
  <si>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</si>
  <si>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</si>
  <si>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</si>
  <si>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</si>
  <si>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</si>
  <si>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</si>
  <si>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</si>
  <si>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</si>
  <si>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</si>
  <si>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</si>
  <si>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</si>
  <si>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</si>
  <si>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</si>
  <si>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</si>
  <si>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</si>
  <si>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</si>
  <si>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</si>
  <si>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</si>
  <si>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</si>
  <si>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</si>
  <si>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</si>
  <si>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</si>
  <si>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</si>
  <si>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</si>
  <si>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</si>
  <si>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</si>
  <si>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</si>
  <si>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</si>
  <si>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</si>
  <si>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</si>
  <si>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</si>
  <si>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</si>
  <si>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</si>
  <si>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</si>
  <si>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</si>
  <si>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</si>
  <si>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</si>
  <si>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</si>
  <si>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</si>
  <si>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</si>
  <si>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</si>
  <si>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</si>
  <si>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</si>
  <si>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</si>
  <si>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</si>
  <si>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</si>
  <si>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</si>
  <si>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</si>
  <si>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</si>
  <si>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</si>
  <si>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</si>
  <si>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</si>
  <si>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</si>
  <si>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</si>
  <si>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</si>
  <si>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</si>
  <si>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</si>
  <si>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</si>
  <si>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</si>
  <si>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</si>
  <si>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</si>
  <si>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</si>
  <si>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</si>
  <si>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</si>
  <si>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</si>
  <si>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</si>
  <si>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</si>
  <si>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</si>
  <si>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</si>
  <si>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</si>
  <si>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</si>
  <si>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</si>
  <si>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</si>
  <si>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</si>
  <si>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</si>
  <si>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</si>
  <si>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</si>
  <si>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</si>
  <si>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</si>
  <si>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</si>
  <si>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</si>
  <si>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</si>
  <si>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</si>
  <si>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</si>
  <si>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</si>
  <si>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</si>
  <si>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</si>
  <si>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</si>
  <si>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</si>
  <si>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</si>
  <si>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</si>
  <si>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</si>
  <si>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</si>
  <si>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</si>
  <si>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</si>
  <si>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</si>
  <si>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</si>
  <si>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</si>
  <si>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</si>
  <si>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</si>
  <si>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</si>
  <si>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</si>
  <si>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</si>
  <si>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</si>
  <si>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</si>
  <si>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</si>
  <si>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</si>
  <si>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</si>
  <si>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</si>
  <si>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</si>
  <si>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</si>
  <si>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</si>
  <si>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</si>
  <si>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</si>
  <si>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</si>
  <si>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</si>
  <si>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</si>
  <si>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</si>
  <si>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</si>
  <si>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</si>
  <si>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</si>
  <si>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</si>
  <si>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</si>
  <si>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</si>
  <si>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</si>
  <si>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</si>
  <si>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</si>
  <si>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</si>
  <si>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</si>
  <si>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</si>
  <si>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</si>
  <si>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</si>
  <si>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</si>
  <si>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</si>
  <si>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</si>
  <si>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</si>
  <si>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</si>
  <si>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</si>
  <si>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</si>
  <si>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</si>
  <si>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</si>
  <si>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</si>
  <si>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</si>
  <si>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</si>
  <si>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</si>
  <si>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</si>
  <si>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</si>
  <si>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</si>
  <si>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</si>
  <si>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</si>
  <si>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</si>
  <si>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</si>
  <si>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</si>
  <si>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</si>
  <si>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</si>
  <si>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</si>
  <si>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</si>
  <si>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</si>
  <si>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</si>
  <si>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</si>
  <si>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</si>
  <si>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</si>
  <si>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</si>
  <si>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</si>
  <si>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</si>
  <si>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</si>
  <si>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</si>
  <si>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</si>
  <si>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</si>
  <si>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</si>
  <si>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</si>
  <si>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</si>
  <si>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</si>
  <si>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</si>
  <si>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</si>
  <si>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</si>
  <si>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</si>
  <si>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</si>
  <si>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</si>
  <si>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</si>
  <si>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</si>
  <si>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</si>
  <si>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</si>
  <si>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</si>
  <si>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</si>
  <si>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</si>
  <si>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</si>
  <si>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</si>
  <si>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</si>
  <si>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</si>
  <si>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</si>
  <si>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</si>
  <si>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</si>
  <si>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</si>
  <si>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</si>
  <si>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</si>
  <si>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</si>
  <si>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</si>
  <si>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</si>
  <si>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</si>
  <si>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</si>
  <si>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</si>
  <si>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</si>
  <si>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</si>
  <si>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</si>
  <si>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</si>
  <si>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</si>
  <si>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</si>
  <si>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</si>
  <si>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</si>
  <si>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</si>
  <si>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</si>
  <si>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</si>
  <si>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</si>
  <si>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</si>
  <si>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</si>
  <si>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</si>
  <si>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</si>
  <si>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</si>
  <si>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</si>
  <si>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</si>
  <si>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</si>
  <si>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</si>
  <si>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</si>
  <si>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</si>
  <si>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</si>
  <si>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</si>
  <si>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</si>
  <si>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</si>
  <si>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</si>
  <si>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</si>
  <si>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</si>
  <si>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</si>
  <si>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</si>
  <si>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</si>
  <si>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</si>
  <si>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</si>
  <si>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</si>
  <si>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</si>
  <si>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</si>
  <si>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</si>
  <si>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</si>
  <si>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</si>
  <si>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</si>
  <si>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</si>
  <si>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</si>
  <si>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</si>
  <si>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</si>
  <si>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</si>
  <si>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</si>
  <si>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</si>
  <si>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</si>
  <si>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</si>
  <si>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</si>
  <si>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</si>
  <si>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</si>
  <si>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</si>
  <si>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</si>
  <si>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</si>
  <si>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</si>
  <si>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</si>
  <si>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</si>
  <si>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</si>
  <si>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</si>
  <si>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</si>
  <si>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</si>
  <si>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</si>
  <si>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</si>
  <si>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</si>
  <si>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</si>
  <si>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</si>
  <si>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</si>
  <si>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</si>
  <si>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</si>
  <si>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</si>
  <si>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</si>
  <si>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</si>
  <si>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</si>
  <si>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</si>
  <si>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</si>
  <si>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</si>
  <si>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</si>
  <si>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</si>
  <si>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</si>
  <si>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</si>
  <si>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</si>
  <si>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</si>
  <si>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</si>
  <si>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</si>
  <si>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</si>
  <si>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</si>
  <si>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</si>
  <si>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</si>
  <si>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</si>
  <si>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</si>
  <si>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</si>
  <si>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</si>
  <si>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</si>
  <si>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</si>
  <si>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</si>
  <si>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</si>
  <si>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</si>
  <si>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</si>
  <si>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</si>
  <si>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</si>
  <si>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</si>
  <si>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</si>
  <si>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</si>
  <si>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</si>
  <si>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</si>
  <si>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</si>
  <si>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</si>
  <si>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</si>
  <si>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</si>
  <si>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</si>
  <si>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</si>
  <si>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</si>
  <si>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</si>
  <si>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</si>
  <si>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</si>
  <si>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</si>
  <si>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</si>
  <si>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</si>
  <si>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</si>
  <si>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</si>
  <si>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</si>
  <si>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</si>
  <si>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</si>
  <si>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</si>
  <si>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</si>
  <si>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</si>
  <si>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</si>
  <si>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</si>
  <si>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</si>
  <si>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</si>
  <si>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</si>
  <si>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</si>
  <si>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</si>
  <si>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</si>
  <si>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</si>
  <si>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</si>
  <si>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</si>
  <si>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</si>
  <si>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</si>
  <si>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</si>
  <si>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</si>
  <si>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</si>
  <si>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</si>
  <si>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</si>
  <si>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</si>
  <si>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</si>
  <si>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</si>
  <si>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</si>
  <si>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</si>
  <si>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</si>
  <si>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</si>
  <si>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</si>
  <si>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</si>
  <si>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</si>
  <si>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</si>
  <si>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</si>
  <si>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</si>
  <si>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</si>
  <si>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</si>
  <si>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</si>
  <si>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</si>
  <si>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</si>
  <si>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</si>
  <si>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</si>
  <si>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</si>
  <si>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</si>
  <si>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</si>
  <si>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</si>
  <si>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</si>
  <si>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</si>
  <si>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</si>
  <si>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</si>
  <si>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</si>
  <si>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</si>
  <si>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</si>
  <si>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</si>
  <si>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</si>
  <si>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</si>
  <si>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</si>
  <si>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</si>
  <si>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</si>
  <si>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</si>
  <si>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</si>
  <si>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</si>
  <si>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</si>
  <si>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</si>
  <si>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</si>
  <si>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</si>
  <si>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</si>
  <si>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</si>
  <si>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</si>
  <si>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</si>
  <si>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</si>
  <si>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</si>
  <si>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</si>
  <si>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</si>
  <si>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</si>
  <si>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</si>
  <si>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</si>
  <si>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</si>
  <si>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</si>
  <si>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</si>
  <si>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</si>
  <si>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</si>
  <si>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</si>
  <si>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</si>
  <si>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</si>
  <si>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</si>
  <si>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</si>
  <si>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</si>
  <si>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</si>
  <si>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</si>
  <si>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</si>
  <si>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</si>
  <si>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</si>
  <si>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</si>
  <si>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</si>
  <si>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</si>
  <si>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</si>
  <si>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</si>
  <si>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</si>
  <si>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</si>
  <si>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</si>
  <si>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</si>
  <si>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</si>
  <si>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</si>
  <si>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</si>
  <si>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</si>
  <si>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</si>
  <si>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</si>
  <si>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</si>
  <si>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</si>
  <si>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</si>
  <si>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</si>
  <si>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</si>
  <si>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</si>
  <si>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</si>
  <si>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</si>
  <si>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</si>
  <si>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</si>
  <si>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</si>
  <si>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</si>
  <si>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</si>
  <si>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</si>
  <si>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</si>
  <si>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</si>
  <si>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</si>
  <si>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</si>
  <si>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</si>
  <si>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</si>
  <si>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</si>
  <si>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</si>
  <si>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</si>
  <si>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</si>
  <si>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</si>
  <si>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</si>
  <si>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</si>
  <si>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</si>
  <si>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</si>
  <si>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</si>
  <si>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</si>
  <si>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</si>
  <si>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</si>
  <si>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</si>
  <si>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</si>
  <si>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</si>
  <si>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</si>
  <si>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</si>
  <si>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</si>
  <si>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</si>
  <si>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</si>
  <si>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</si>
  <si>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</si>
  <si>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</si>
  <si>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</si>
  <si>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</si>
  <si>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</si>
  <si>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</si>
  <si>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</si>
  <si>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</si>
  <si>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</si>
  <si>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</si>
  <si>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</si>
  <si>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</si>
  <si>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</si>
  <si>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</si>
  <si>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</si>
  <si>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</si>
  <si>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</si>
  <si>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</si>
  <si>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</si>
  <si>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</si>
  <si>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</si>
  <si>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</si>
  <si>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</si>
  <si>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</si>
  <si>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</si>
  <si>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</si>
  <si>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</si>
  <si>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</si>
  <si>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</si>
  <si>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</si>
  <si>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</si>
  <si>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</si>
  <si>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</si>
  <si>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</si>
  <si>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</si>
  <si>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</si>
  <si>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</si>
  <si>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</si>
  <si>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</si>
  <si>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</si>
  <si>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</si>
  <si>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</si>
  <si>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</si>
  <si>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</si>
  <si>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</si>
  <si>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</si>
  <si>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</si>
  <si>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</si>
  <si>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</si>
  <si>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</si>
  <si>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</si>
  <si>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</si>
  <si>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</si>
  <si>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2021 y al 30 de septiembre de 2022 (b)</t>
  </si>
  <si>
    <t>Del 1 de enero al 30 de septiembre de 2022 (b)</t>
  </si>
  <si>
    <t>Sistema Municipal para el Desarrollo Integral de la Familia de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</si>
</sst>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44" fontId="15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4">
    <cellStyle name="Moned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65" t="s">
        <v>829</v>
      </c>
      <c r="B1" s="166"/>
      <c r="C1" s="166"/>
      <c r="D1" s="166"/>
      <c r="E1" s="167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68" t="s">
        <v>3304</v>
      </c>
      <c r="D3" s="168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B58" workbookViewId="0">
      <selection activeCell="D66" sqref="D66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81" t="s">
        <v>542</v>
      </c>
      <c r="B1" s="181"/>
      <c r="C1" s="181"/>
      <c r="D1" s="181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9" t="str">
        <f>ENTE_PUBLICO_A</f>
        <v>Sistema Municipal para el Desarrollo Integral de la Familia de Santa Catarina, Gobierno del Estado de Guanajuato (a)</v>
      </c>
      <c r="B2" s="170"/>
      <c r="C2" s="170"/>
      <c r="D2" s="171"/>
    </row>
    <row r="3" spans="1:11" ht="14.25" x14ac:dyDescent="0.45">
      <c r="A3" s="172" t="s">
        <v>166</v>
      </c>
      <c r="B3" s="173"/>
      <c r="C3" s="173"/>
      <c r="D3" s="174"/>
    </row>
    <row r="4" spans="1:11" ht="14.25" x14ac:dyDescent="0.45">
      <c r="A4" s="175" t="str">
        <f>TRIMESTRE</f>
        <v>Del 1 de enero al 30 de septiembre de 2022 (b)</v>
      </c>
      <c r="B4" s="176"/>
      <c r="C4" s="176"/>
      <c r="D4" s="177"/>
    </row>
    <row r="5" spans="1:11" ht="14.25" x14ac:dyDescent="0.45">
      <c r="A5" s="178" t="s">
        <v>118</v>
      </c>
      <c r="B5" s="179"/>
      <c r="C5" s="179"/>
      <c r="D5" s="180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0</v>
      </c>
      <c r="C8" s="40">
        <f t="shared" ref="C8:D8" si="0">SUM(C9:C11)</f>
        <v>0</v>
      </c>
      <c r="D8" s="40">
        <f t="shared" si="0"/>
        <v>0</v>
      </c>
    </row>
    <row r="9" spans="1:11" x14ac:dyDescent="0.25">
      <c r="A9" s="53" t="s">
        <v>169</v>
      </c>
      <c r="B9" s="23">
        <v>0</v>
      </c>
      <c r="C9" s="23">
        <v>0</v>
      </c>
      <c r="D9" s="23">
        <v>0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0</v>
      </c>
      <c r="C13" s="40">
        <f t="shared" ref="C13:D13" si="2">C14+C15</f>
        <v>0</v>
      </c>
      <c r="D13" s="40">
        <f t="shared" si="2"/>
        <v>0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7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8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8">
        <v>0</v>
      </c>
      <c r="C19" s="23">
        <v>0</v>
      </c>
      <c r="D19" s="23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0</v>
      </c>
      <c r="D21" s="40">
        <f t="shared" si="4"/>
        <v>0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0</v>
      </c>
      <c r="D23" s="40">
        <f t="shared" si="5"/>
        <v>0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9" t="s">
        <v>179</v>
      </c>
      <c r="B25" s="40">
        <f>B23-B17</f>
        <v>0</v>
      </c>
      <c r="C25" s="40">
        <f t="shared" ref="C25" si="6">C23-C17</f>
        <v>0</v>
      </c>
      <c r="D25" s="40">
        <f>D23-D17</f>
        <v>0</v>
      </c>
    </row>
    <row r="26" spans="1:4" ht="14.25" x14ac:dyDescent="0.45">
      <c r="A26" s="120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23">
        <v>0</v>
      </c>
      <c r="C30" s="23">
        <v>0</v>
      </c>
      <c r="D30" s="23">
        <v>0</v>
      </c>
    </row>
    <row r="31" spans="1:4" x14ac:dyDescent="0.25">
      <c r="A31" s="53" t="s">
        <v>188</v>
      </c>
      <c r="B31" s="23">
        <v>0</v>
      </c>
      <c r="C31" s="23">
        <v>0</v>
      </c>
      <c r="D31" s="23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0</v>
      </c>
      <c r="D33" s="61">
        <f t="shared" si="8"/>
        <v>0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23">
        <v>0</v>
      </c>
      <c r="C38" s="23">
        <v>0</v>
      </c>
      <c r="D38" s="23">
        <v>0</v>
      </c>
    </row>
    <row r="39" spans="1:4" x14ac:dyDescent="0.25">
      <c r="A39" s="53" t="s">
        <v>193</v>
      </c>
      <c r="B39" s="23">
        <v>0</v>
      </c>
      <c r="C39" s="23">
        <v>0</v>
      </c>
      <c r="D39" s="23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23">
        <v>0</v>
      </c>
      <c r="C41" s="23">
        <v>0</v>
      </c>
      <c r="D41" s="23">
        <v>0</v>
      </c>
    </row>
    <row r="42" spans="1:4" x14ac:dyDescent="0.25">
      <c r="A42" s="53" t="s">
        <v>196</v>
      </c>
      <c r="B42" s="23">
        <v>0</v>
      </c>
      <c r="C42" s="23">
        <v>0</v>
      </c>
      <c r="D42" s="23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23">
        <f>B9</f>
        <v>0</v>
      </c>
      <c r="C48" s="123">
        <f>C9</f>
        <v>0</v>
      </c>
      <c r="D48" s="123">
        <f t="shared" ref="D48" si="12">D9</f>
        <v>0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7" t="s">
        <v>192</v>
      </c>
      <c r="B50" s="23">
        <v>0</v>
      </c>
      <c r="C50" s="23">
        <v>0</v>
      </c>
      <c r="D50" s="23">
        <v>0</v>
      </c>
    </row>
    <row r="51" spans="1:4" x14ac:dyDescent="0.25">
      <c r="A51" s="127" t="s">
        <v>195</v>
      </c>
      <c r="B51" s="23">
        <v>0</v>
      </c>
      <c r="C51" s="23">
        <v>0</v>
      </c>
      <c r="D51" s="23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4">C14</f>
        <v>0</v>
      </c>
      <c r="D53" s="60">
        <f t="shared" si="14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0</v>
      </c>
      <c r="C57" s="61">
        <f>C48+C49-C53+C55</f>
        <v>0</v>
      </c>
      <c r="D57" s="61">
        <f t="shared" ref="D57" si="16">D48+D49-D53+D55</f>
        <v>0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0</v>
      </c>
      <c r="C59" s="61">
        <f t="shared" ref="C59:D59" si="17">C57-C49</f>
        <v>0</v>
      </c>
      <c r="D59" s="61">
        <f t="shared" si="17"/>
        <v>0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0</v>
      </c>
      <c r="C63" s="121">
        <f t="shared" ref="C63:D63" si="18">C10</f>
        <v>0</v>
      </c>
      <c r="D63" s="121">
        <f t="shared" si="18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7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7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0</v>
      </c>
      <c r="Q2" s="18">
        <f>'Formato 4'!C8</f>
        <v>0</v>
      </c>
      <c r="R2" s="18">
        <f>'Formato 4'!D8</f>
        <v>0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0</v>
      </c>
      <c r="Q3" s="18">
        <f>'Formato 4'!C9</f>
        <v>0</v>
      </c>
      <c r="R3" s="18">
        <f>'Formato 4'!D9</f>
        <v>0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0</v>
      </c>
      <c r="Q6" s="18">
        <f>'Formato 4'!C13</f>
        <v>0</v>
      </c>
      <c r="R6" s="18">
        <f>'Formato 4'!D13</f>
        <v>0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0</v>
      </c>
      <c r="R12" s="18">
        <f>'Formato 4'!D21</f>
        <v>0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0</v>
      </c>
      <c r="R13" s="18">
        <f>'Formato 4'!D23</f>
        <v>0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0</v>
      </c>
      <c r="R14" s="18">
        <f>'Formato 4'!D25</f>
        <v>0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0</v>
      </c>
      <c r="R18">
        <f>'Formato 4'!D33</f>
        <v>0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0</v>
      </c>
      <c r="Q26">
        <f>'Formato 4'!C48</f>
        <v>0</v>
      </c>
      <c r="R26">
        <f>'Formato 4'!D48</f>
        <v>0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B1" zoomScale="85" zoomScaleNormal="85" workbookViewId="0">
      <selection activeCell="F75" sqref="F7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7" t="s">
        <v>206</v>
      </c>
      <c r="B1" s="187"/>
      <c r="C1" s="187"/>
      <c r="D1" s="187"/>
      <c r="E1" s="187"/>
      <c r="F1" s="187"/>
      <c r="G1" s="187"/>
    </row>
    <row r="2" spans="1:8" ht="14.25" x14ac:dyDescent="0.45">
      <c r="A2" s="169" t="str">
        <f>ENTE_PUBLICO_A</f>
        <v>Sistema Municipal para el Desarrollo Integral de la Familia de Santa Catarina, Gobierno del Estado de Guanajuato (a)</v>
      </c>
      <c r="B2" s="170"/>
      <c r="C2" s="170"/>
      <c r="D2" s="170"/>
      <c r="E2" s="170"/>
      <c r="F2" s="170"/>
      <c r="G2" s="171"/>
    </row>
    <row r="3" spans="1:8" x14ac:dyDescent="0.25">
      <c r="A3" s="172" t="s">
        <v>207</v>
      </c>
      <c r="B3" s="173"/>
      <c r="C3" s="173"/>
      <c r="D3" s="173"/>
      <c r="E3" s="173"/>
      <c r="F3" s="173"/>
      <c r="G3" s="174"/>
    </row>
    <row r="4" spans="1:8" ht="14.25" x14ac:dyDescent="0.45">
      <c r="A4" s="175" t="str">
        <f>TRIMESTRE</f>
        <v>Del 1 de enero al 30 de septiembre de 2022 (b)</v>
      </c>
      <c r="B4" s="176"/>
      <c r="C4" s="176"/>
      <c r="D4" s="176"/>
      <c r="E4" s="176"/>
      <c r="F4" s="176"/>
      <c r="G4" s="177"/>
    </row>
    <row r="5" spans="1:8" ht="14.25" x14ac:dyDescent="0.45">
      <c r="A5" s="178" t="s">
        <v>118</v>
      </c>
      <c r="B5" s="179"/>
      <c r="C5" s="179"/>
      <c r="D5" s="179"/>
      <c r="E5" s="179"/>
      <c r="F5" s="179"/>
      <c r="G5" s="180"/>
    </row>
    <row r="6" spans="1:8" x14ac:dyDescent="0.25">
      <c r="A6" s="184" t="s">
        <v>214</v>
      </c>
      <c r="B6" s="186" t="s">
        <v>208</v>
      </c>
      <c r="C6" s="186"/>
      <c r="D6" s="186"/>
      <c r="E6" s="186"/>
      <c r="F6" s="186"/>
      <c r="G6" s="186" t="s">
        <v>209</v>
      </c>
    </row>
    <row r="7" spans="1:8" ht="30" x14ac:dyDescent="0.25">
      <c r="A7" s="185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6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ht="14.25" x14ac:dyDescent="0.4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ht="14.25" x14ac:dyDescent="0.4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ht="14.25" x14ac:dyDescent="0.4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5">C38+C39</f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0</v>
      </c>
      <c r="C41" s="61">
        <f t="shared" ref="C41:E41" si="6">SUM(C9,C10,C11,C12,C13,C14,C15,C16,C28,C34,C35,C37)</f>
        <v>0</v>
      </c>
      <c r="D41" s="61">
        <f t="shared" si="6"/>
        <v>0</v>
      </c>
      <c r="E41" s="61">
        <f t="shared" si="6"/>
        <v>0</v>
      </c>
      <c r="F41" s="61">
        <f>SUM(F9,F10,F11,F12,F13,F14,F15,F16,F28,F34,F35,F37)</f>
        <v>0</v>
      </c>
      <c r="G41" s="61">
        <f>SUM(G9,G10,G11,G12,G13,G14,G15,G16,G28,G34,G35,G37)</f>
        <v>0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8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8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8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8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8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8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0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0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>SUM(C60:C61)</f>
        <v>0</v>
      </c>
      <c r="D59" s="60">
        <f t="shared" ref="D59:G59" si="11">SUM(D60:D61)</f>
        <v>0</v>
      </c>
      <c r="E59" s="60">
        <f t="shared" si="11"/>
        <v>0</v>
      </c>
      <c r="F59" s="60"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207772.13</v>
      </c>
      <c r="D67" s="61">
        <f t="shared" si="13"/>
        <v>207772.13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60">
        <v>0</v>
      </c>
      <c r="C68" s="164">
        <v>207772.13</v>
      </c>
      <c r="D68" s="164">
        <v>207772.13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0</v>
      </c>
      <c r="C70" s="61">
        <f t="shared" ref="C70:G70" si="14">C41+C65+C67</f>
        <v>207772.13</v>
      </c>
      <c r="D70" s="61">
        <f t="shared" si="14"/>
        <v>207772.13</v>
      </c>
      <c r="E70" s="61">
        <f t="shared" si="14"/>
        <v>0</v>
      </c>
      <c r="F70" s="61">
        <f t="shared" si="14"/>
        <v>0</v>
      </c>
      <c r="G70" s="61">
        <f t="shared" si="14"/>
        <v>0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29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19" t="s">
        <v>274</v>
      </c>
      <c r="B75" s="61">
        <f>B73+B74</f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0</v>
      </c>
      <c r="Q34">
        <f>'Formato 5'!C41</f>
        <v>0</v>
      </c>
      <c r="R34">
        <f>'Formato 5'!D41</f>
        <v>0</v>
      </c>
      <c r="S34">
        <f>'Formato 5'!E41</f>
        <v>0</v>
      </c>
      <c r="T34">
        <f>'Formato 5'!F41</f>
        <v>0</v>
      </c>
      <c r="U34">
        <f>'Formato 5'!G41</f>
        <v>0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207772.13</v>
      </c>
      <c r="R57">
        <f>'Formato 5'!D67</f>
        <v>207772.13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207772.13</v>
      </c>
      <c r="R58">
        <f>'Formato 5'!D68</f>
        <v>207772.13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1" zoomScale="90" zoomScaleNormal="90" zoomScalePageLayoutView="90" workbookViewId="0">
      <selection activeCell="G149" sqref="G14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8" t="s">
        <v>3285</v>
      </c>
      <c r="B1" s="187"/>
      <c r="C1" s="187"/>
      <c r="D1" s="187"/>
      <c r="E1" s="187"/>
      <c r="F1" s="187"/>
      <c r="G1" s="187"/>
    </row>
    <row r="2" spans="1:7" ht="14.25" x14ac:dyDescent="0.45">
      <c r="A2" s="191" t="str">
        <f>ENTE_PUBLICO_A</f>
        <v>Sistema Municipal para el Desarrollo Integral de la Familia de Santa Catarina, Gobierno del Estado de Guanajuato (a)</v>
      </c>
      <c r="B2" s="191"/>
      <c r="C2" s="191"/>
      <c r="D2" s="191"/>
      <c r="E2" s="191"/>
      <c r="F2" s="191"/>
      <c r="G2" s="191"/>
    </row>
    <row r="3" spans="1:7" x14ac:dyDescent="0.25">
      <c r="A3" s="192" t="s">
        <v>277</v>
      </c>
      <c r="B3" s="192"/>
      <c r="C3" s="192"/>
      <c r="D3" s="192"/>
      <c r="E3" s="192"/>
      <c r="F3" s="192"/>
      <c r="G3" s="192"/>
    </row>
    <row r="4" spans="1:7" x14ac:dyDescent="0.25">
      <c r="A4" s="192" t="s">
        <v>278</v>
      </c>
      <c r="B4" s="192"/>
      <c r="C4" s="192"/>
      <c r="D4" s="192"/>
      <c r="E4" s="192"/>
      <c r="F4" s="192"/>
      <c r="G4" s="192"/>
    </row>
    <row r="5" spans="1:7" ht="14.25" x14ac:dyDescent="0.45">
      <c r="A5" s="193" t="str">
        <f>TRIMESTRE</f>
        <v>Del 1 de enero al 30 de septiembre de 2022 (b)</v>
      </c>
      <c r="B5" s="193"/>
      <c r="C5" s="193"/>
      <c r="D5" s="193"/>
      <c r="E5" s="193"/>
      <c r="F5" s="193"/>
      <c r="G5" s="193"/>
    </row>
    <row r="6" spans="1:7" ht="14.25" x14ac:dyDescent="0.45">
      <c r="A6" s="185" t="s">
        <v>118</v>
      </c>
      <c r="B6" s="185"/>
      <c r="C6" s="185"/>
      <c r="D6" s="185"/>
      <c r="E6" s="185"/>
      <c r="F6" s="185"/>
      <c r="G6" s="185"/>
    </row>
    <row r="7" spans="1:7" ht="15" customHeight="1" x14ac:dyDescent="0.25">
      <c r="A7" s="189" t="s">
        <v>0</v>
      </c>
      <c r="B7" s="189" t="s">
        <v>279</v>
      </c>
      <c r="C7" s="189"/>
      <c r="D7" s="189"/>
      <c r="E7" s="189"/>
      <c r="F7" s="189"/>
      <c r="G7" s="190" t="s">
        <v>280</v>
      </c>
    </row>
    <row r="8" spans="1:7" ht="30" x14ac:dyDescent="0.25">
      <c r="A8" s="189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9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>
        <f>SUM(B11:B17)</f>
        <v>0</v>
      </c>
      <c r="C10" s="80">
        <f t="shared" ref="C10:F10" si="1">SUM(C11:C17)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ht="14.25" x14ac:dyDescent="0.4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ref="G13:G17" si="2">D13-E13</f>
        <v>0</v>
      </c>
    </row>
    <row r="14" spans="1:7" ht="14.25" x14ac:dyDescent="0.4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ht="14.25" x14ac:dyDescent="0.4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ht="14.25" x14ac:dyDescent="0.4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5">SUM(C29:C37)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f t="shared" si="6"/>
        <v>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f t="shared" si="6"/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v>0</v>
      </c>
      <c r="C71" s="80">
        <v>0</v>
      </c>
      <c r="D71" s="80">
        <v>0</v>
      </c>
      <c r="E71" s="80">
        <v>0</v>
      </c>
      <c r="F71" s="80">
        <v>0</v>
      </c>
      <c r="G71" s="80">
        <f t="shared" ref="G71" si="15">SUM(G72:G74)</f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v>0</v>
      </c>
      <c r="C75" s="80">
        <v>0</v>
      </c>
      <c r="D75" s="80">
        <v>0</v>
      </c>
      <c r="E75" s="80">
        <v>0</v>
      </c>
      <c r="F75" s="80">
        <v>0</v>
      </c>
      <c r="G75" s="80">
        <f t="shared" ref="G75" si="17">SUM(G76:G82)</f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v>0</v>
      </c>
      <c r="C85" s="80">
        <v>0</v>
      </c>
      <c r="D85" s="80">
        <v>0</v>
      </c>
      <c r="E85" s="80">
        <v>0</v>
      </c>
      <c r="F85" s="80">
        <v>0</v>
      </c>
      <c r="G85" s="80">
        <f t="shared" ref="G85" si="20">SUM(G86:G92)</f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x14ac:dyDescent="0.25">
      <c r="A93" s="83" t="s">
        <v>294</v>
      </c>
      <c r="B93" s="80">
        <v>0</v>
      </c>
      <c r="C93" s="80">
        <v>0</v>
      </c>
      <c r="D93" s="80">
        <v>0</v>
      </c>
      <c r="E93" s="80">
        <v>0</v>
      </c>
      <c r="F93" s="80">
        <v>0</v>
      </c>
      <c r="G93" s="80">
        <f t="shared" ref="G93" si="22">SUM(G94:G102)</f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3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3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3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3"/>
        <v>0</v>
      </c>
    </row>
    <row r="103" spans="1:7" x14ac:dyDescent="0.25">
      <c r="A103" s="83" t="s">
        <v>304</v>
      </c>
      <c r="B103" s="80">
        <v>0</v>
      </c>
      <c r="C103" s="80">
        <v>0</v>
      </c>
      <c r="D103" s="80">
        <v>0</v>
      </c>
      <c r="E103" s="80">
        <v>0</v>
      </c>
      <c r="F103" s="80">
        <v>0</v>
      </c>
      <c r="G103" s="80">
        <f t="shared" ref="G103" si="24">SUM(G104:G112)</f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x14ac:dyDescent="0.25">
      <c r="A113" s="83" t="s">
        <v>314</v>
      </c>
      <c r="B113" s="80">
        <v>0</v>
      </c>
      <c r="C113" s="80">
        <v>0</v>
      </c>
      <c r="D113" s="80">
        <v>0</v>
      </c>
      <c r="E113" s="80">
        <v>0</v>
      </c>
      <c r="F113" s="80">
        <v>0</v>
      </c>
      <c r="G113" s="80">
        <f t="shared" ref="G113" si="26">SUM(G114:G122)</f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F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ref="G123" si="29">SUM(G124:G132)</f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30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30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30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30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30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30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30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30"/>
        <v>0</v>
      </c>
    </row>
    <row r="133" spans="1:7" x14ac:dyDescent="0.25">
      <c r="A133" s="83" t="s">
        <v>334</v>
      </c>
      <c r="B133" s="80">
        <v>0</v>
      </c>
      <c r="C133" s="80">
        <v>0</v>
      </c>
      <c r="D133" s="80">
        <v>0</v>
      </c>
      <c r="E133" s="80">
        <v>0</v>
      </c>
      <c r="F133" s="80">
        <v>0</v>
      </c>
      <c r="G133" s="80">
        <f t="shared" ref="G133" si="31">SUM(G134:G136)</f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2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2"/>
        <v>0</v>
      </c>
    </row>
    <row r="137" spans="1:7" x14ac:dyDescent="0.25">
      <c r="A137" s="83" t="s">
        <v>338</v>
      </c>
      <c r="B137" s="80">
        <v>0</v>
      </c>
      <c r="C137" s="80">
        <v>0</v>
      </c>
      <c r="D137" s="80">
        <v>0</v>
      </c>
      <c r="E137" s="80">
        <v>0</v>
      </c>
      <c r="F137" s="80">
        <v>0</v>
      </c>
      <c r="G137" s="80">
        <f t="shared" ref="G137" si="33">SUM(G138:G142,G144:G145)</f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4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4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4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4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4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4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4"/>
        <v>0</v>
      </c>
    </row>
    <row r="146" spans="1:7" x14ac:dyDescent="0.25">
      <c r="A146" s="83" t="s">
        <v>347</v>
      </c>
      <c r="B146" s="80">
        <v>0</v>
      </c>
      <c r="C146" s="80">
        <v>0</v>
      </c>
      <c r="D146" s="80">
        <v>0</v>
      </c>
      <c r="E146" s="80">
        <v>0</v>
      </c>
      <c r="F146" s="80">
        <v>0</v>
      </c>
      <c r="G146" s="80">
        <f t="shared" ref="G146" si="35">SUM(G147:G149)</f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6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6"/>
        <v>0</v>
      </c>
    </row>
    <row r="150" spans="1:7" x14ac:dyDescent="0.25">
      <c r="A150" s="83" t="s">
        <v>351</v>
      </c>
      <c r="B150" s="80">
        <v>0</v>
      </c>
      <c r="C150" s="80">
        <v>0</v>
      </c>
      <c r="D150" s="80">
        <v>0</v>
      </c>
      <c r="E150" s="80">
        <v>0</v>
      </c>
      <c r="F150" s="80">
        <v>0</v>
      </c>
      <c r="G150" s="80">
        <f t="shared" ref="G150" si="37">SUM(G151:G157)</f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8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8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8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8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8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8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0</v>
      </c>
      <c r="C159" s="79">
        <f t="shared" ref="C159:G159" si="39">C9+C84</f>
        <v>0</v>
      </c>
      <c r="D159" s="79">
        <f t="shared" si="39"/>
        <v>0</v>
      </c>
      <c r="E159" s="79">
        <f t="shared" si="39"/>
        <v>0</v>
      </c>
      <c r="F159" s="79">
        <f t="shared" si="39"/>
        <v>0</v>
      </c>
      <c r="G159" s="79">
        <f t="shared" si="39"/>
        <v>0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0</v>
      </c>
      <c r="Q150">
        <f>'Formato 6 a)'!C159</f>
        <v>0</v>
      </c>
      <c r="R150">
        <f>'Formato 6 a)'!D159</f>
        <v>0</v>
      </c>
      <c r="S150">
        <f>'Formato 6 a)'!E159</f>
        <v>0</v>
      </c>
      <c r="T150">
        <f>'Formato 6 a)'!F159</f>
        <v>0</v>
      </c>
      <c r="U150">
        <f>'Formato 6 a)'!G159</f>
        <v>0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B1" zoomScale="90" zoomScaleNormal="90" workbookViewId="0">
      <selection activeCell="C20" sqref="C20:G2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8" t="s">
        <v>3290</v>
      </c>
      <c r="B1" s="188"/>
      <c r="C1" s="188"/>
      <c r="D1" s="188"/>
      <c r="E1" s="188"/>
      <c r="F1" s="188"/>
      <c r="G1" s="188"/>
    </row>
    <row r="2" spans="1:7" ht="14.25" x14ac:dyDescent="0.45">
      <c r="A2" s="169" t="str">
        <f>ENTE_PUBLICO_A</f>
        <v>Sistema Municipal para el Desarrollo Integral de la Familia de Santa Catarina, Gobierno del Estado de Guanajuato (a)</v>
      </c>
      <c r="B2" s="170"/>
      <c r="C2" s="170"/>
      <c r="D2" s="170"/>
      <c r="E2" s="170"/>
      <c r="F2" s="170"/>
      <c r="G2" s="171"/>
    </row>
    <row r="3" spans="1:7" x14ac:dyDescent="0.25">
      <c r="A3" s="172" t="s">
        <v>277</v>
      </c>
      <c r="B3" s="173"/>
      <c r="C3" s="173"/>
      <c r="D3" s="173"/>
      <c r="E3" s="173"/>
      <c r="F3" s="173"/>
      <c r="G3" s="174"/>
    </row>
    <row r="4" spans="1:7" x14ac:dyDescent="0.25">
      <c r="A4" s="172" t="s">
        <v>431</v>
      </c>
      <c r="B4" s="173"/>
      <c r="C4" s="173"/>
      <c r="D4" s="173"/>
      <c r="E4" s="173"/>
      <c r="F4" s="173"/>
      <c r="G4" s="174"/>
    </row>
    <row r="5" spans="1:7" ht="14.25" x14ac:dyDescent="0.45">
      <c r="A5" s="175" t="str">
        <f>TRIMESTRE</f>
        <v>Del 1 de enero al 30 de septiembre de 2022 (b)</v>
      </c>
      <c r="B5" s="176"/>
      <c r="C5" s="176"/>
      <c r="D5" s="176"/>
      <c r="E5" s="176"/>
      <c r="F5" s="176"/>
      <c r="G5" s="177"/>
    </row>
    <row r="6" spans="1:7" ht="14.25" x14ac:dyDescent="0.45">
      <c r="A6" s="178" t="s">
        <v>118</v>
      </c>
      <c r="B6" s="179"/>
      <c r="C6" s="179"/>
      <c r="D6" s="179"/>
      <c r="E6" s="179"/>
      <c r="F6" s="179"/>
      <c r="G6" s="180"/>
    </row>
    <row r="7" spans="1:7" x14ac:dyDescent="0.25">
      <c r="A7" s="184" t="s">
        <v>0</v>
      </c>
      <c r="B7" s="186" t="s">
        <v>279</v>
      </c>
      <c r="C7" s="186"/>
      <c r="D7" s="186"/>
      <c r="E7" s="186"/>
      <c r="F7" s="186"/>
      <c r="G7" s="190" t="s">
        <v>280</v>
      </c>
    </row>
    <row r="8" spans="1:7" ht="30" x14ac:dyDescent="0.25">
      <c r="A8" s="185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9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ht="14.25" x14ac:dyDescent="0.45">
      <c r="A10" s="143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s="24" customFormat="1" ht="14.25" x14ac:dyDescent="0.45">
      <c r="A11" s="143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s="24" customFormat="1" ht="14.25" x14ac:dyDescent="0.45">
      <c r="A12" s="143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s="24" customFormat="1" ht="14.25" x14ac:dyDescent="0.45">
      <c r="A13" s="143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s="24" customFormat="1" ht="14.25" x14ac:dyDescent="0.45">
      <c r="A14" s="143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s="24" customFormat="1" ht="14.25" x14ac:dyDescent="0.45">
      <c r="A15" s="143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s="24" customFormat="1" ht="14.25" x14ac:dyDescent="0.45">
      <c r="A16" s="143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s="24" customFormat="1" ht="14.25" x14ac:dyDescent="0.45">
      <c r="A17" s="143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3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s="24" customFormat="1" ht="14.25" x14ac:dyDescent="0.45">
      <c r="A21" s="143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s="24" customFormat="1" ht="14.25" x14ac:dyDescent="0.45">
      <c r="A22" s="143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s="24" customFormat="1" ht="14.25" x14ac:dyDescent="0.45">
      <c r="A23" s="143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s="24" customFormat="1" ht="14.25" x14ac:dyDescent="0.45">
      <c r="A24" s="143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s="24" customFormat="1" ht="14.25" x14ac:dyDescent="0.45">
      <c r="A25" s="143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s="24" customFormat="1" ht="14.25" x14ac:dyDescent="0.45">
      <c r="A26" s="143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s="24" customFormat="1" ht="14.25" x14ac:dyDescent="0.45">
      <c r="A27" s="143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0</v>
      </c>
      <c r="C29" s="61">
        <f>GASTO_NE_T2+GASTO_E_T2</f>
        <v>0</v>
      </c>
      <c r="D29" s="61">
        <f>GASTO_NE_T3+GASTO_E_T3</f>
        <v>0</v>
      </c>
      <c r="E29" s="61">
        <f>GASTO_NE_T4+GASTO_E_T4</f>
        <v>0</v>
      </c>
      <c r="F29" s="61">
        <f>GASTO_NE_T5+GASTO_E_T5</f>
        <v>0</v>
      </c>
      <c r="G29" s="61">
        <f>GASTO_NE_T6+GASTO_E_T6</f>
        <v>0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0</v>
      </c>
      <c r="Q4" s="18">
        <f>TOTAL_E_T2</f>
        <v>0</v>
      </c>
      <c r="R4" s="18">
        <f>TOTAL_E_T3</f>
        <v>0</v>
      </c>
      <c r="S4" s="18">
        <f>TOTAL_E_T4</f>
        <v>0</v>
      </c>
      <c r="T4" s="18">
        <f>TOTAL_E_T5</f>
        <v>0</v>
      </c>
      <c r="U4" s="18">
        <f>TOTAL_E_T6</f>
        <v>0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B1" zoomScale="90" zoomScaleNormal="90" workbookViewId="0">
      <selection activeCell="C72" sqref="C72:G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94" t="s">
        <v>3289</v>
      </c>
      <c r="B1" s="195"/>
      <c r="C1" s="195"/>
      <c r="D1" s="195"/>
      <c r="E1" s="195"/>
      <c r="F1" s="195"/>
      <c r="G1" s="195"/>
    </row>
    <row r="2" spans="1:7" ht="14.25" x14ac:dyDescent="0.45">
      <c r="A2" s="169" t="str">
        <f>ENTE_PUBLICO_A</f>
        <v>Sistema Municipal para el Desarrollo Integral de la Familia de Santa Catarina, Gobierno del Estado de Guanajuato (a)</v>
      </c>
      <c r="B2" s="170"/>
      <c r="C2" s="170"/>
      <c r="D2" s="170"/>
      <c r="E2" s="170"/>
      <c r="F2" s="170"/>
      <c r="G2" s="171"/>
    </row>
    <row r="3" spans="1:7" x14ac:dyDescent="0.25">
      <c r="A3" s="172" t="s">
        <v>396</v>
      </c>
      <c r="B3" s="173"/>
      <c r="C3" s="173"/>
      <c r="D3" s="173"/>
      <c r="E3" s="173"/>
      <c r="F3" s="173"/>
      <c r="G3" s="174"/>
    </row>
    <row r="4" spans="1:7" x14ac:dyDescent="0.25">
      <c r="A4" s="172" t="s">
        <v>397</v>
      </c>
      <c r="B4" s="173"/>
      <c r="C4" s="173"/>
      <c r="D4" s="173"/>
      <c r="E4" s="173"/>
      <c r="F4" s="173"/>
      <c r="G4" s="174"/>
    </row>
    <row r="5" spans="1:7" ht="14.25" x14ac:dyDescent="0.45">
      <c r="A5" s="175" t="str">
        <f>TRIMESTRE</f>
        <v>Del 1 de enero al 30 de septiembre de 2022 (b)</v>
      </c>
      <c r="B5" s="176"/>
      <c r="C5" s="176"/>
      <c r="D5" s="176"/>
      <c r="E5" s="176"/>
      <c r="F5" s="176"/>
      <c r="G5" s="177"/>
    </row>
    <row r="6" spans="1:7" ht="14.25" x14ac:dyDescent="0.45">
      <c r="A6" s="178" t="s">
        <v>118</v>
      </c>
      <c r="B6" s="179"/>
      <c r="C6" s="179"/>
      <c r="D6" s="179"/>
      <c r="E6" s="179"/>
      <c r="F6" s="179"/>
      <c r="G6" s="180"/>
    </row>
    <row r="7" spans="1:7" x14ac:dyDescent="0.25">
      <c r="A7" s="173" t="s">
        <v>0</v>
      </c>
      <c r="B7" s="178" t="s">
        <v>279</v>
      </c>
      <c r="C7" s="179"/>
      <c r="D7" s="179"/>
      <c r="E7" s="179"/>
      <c r="F7" s="180"/>
      <c r="G7" s="190" t="s">
        <v>3286</v>
      </c>
    </row>
    <row r="8" spans="1:7" ht="30.75" customHeight="1" x14ac:dyDescent="0.25">
      <c r="A8" s="173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9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2">SUM(C20:C26)</f>
        <v>0</v>
      </c>
      <c r="D19" s="71">
        <f t="shared" si="2"/>
        <v>0</v>
      </c>
      <c r="E19" s="71">
        <f t="shared" si="2"/>
        <v>0</v>
      </c>
      <c r="F19" s="71">
        <f t="shared" si="2"/>
        <v>0</v>
      </c>
      <c r="G19" s="71">
        <f>SUM(G20:G26)</f>
        <v>0</v>
      </c>
    </row>
    <row r="20" spans="1:7" x14ac:dyDescent="0.25">
      <c r="A20" s="63" t="s">
        <v>374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</row>
    <row r="21" spans="1:7" ht="14.25" x14ac:dyDescent="0.45">
      <c r="A21" s="63" t="s">
        <v>375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</row>
    <row r="22" spans="1:7" ht="14.25" x14ac:dyDescent="0.45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</row>
    <row r="23" spans="1:7" x14ac:dyDescent="0.25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</row>
    <row r="24" spans="1:7" x14ac:dyDescent="0.25">
      <c r="A24" s="63" t="s">
        <v>378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</row>
    <row r="25" spans="1:7" x14ac:dyDescent="0.25">
      <c r="A25" s="63" t="s">
        <v>379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</row>
    <row r="26" spans="1:7" ht="14.25" x14ac:dyDescent="0.45">
      <c r="A26" s="63" t="s">
        <v>380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</row>
    <row r="27" spans="1:7" x14ac:dyDescent="0.25">
      <c r="A27" s="53" t="s">
        <v>381</v>
      </c>
      <c r="B27" s="72"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</row>
    <row r="29" spans="1:7" ht="14.25" x14ac:dyDescent="0.45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</row>
    <row r="30" spans="1:7" x14ac:dyDescent="0.25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</row>
    <row r="31" spans="1:7" x14ac:dyDescent="0.25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</row>
    <row r="32" spans="1:7" ht="14.25" x14ac:dyDescent="0.45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</row>
    <row r="33" spans="1:7" ht="14.25" x14ac:dyDescent="0.45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</row>
    <row r="34" spans="1:7" ht="14.25" x14ac:dyDescent="0.45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</row>
    <row r="55" spans="1:7" x14ac:dyDescent="0.25">
      <c r="A55" s="69" t="s">
        <v>375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v>0</v>
      </c>
    </row>
    <row r="56" spans="1:7" x14ac:dyDescent="0.25">
      <c r="A56" s="69" t="s">
        <v>376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</row>
    <row r="57" spans="1:7" x14ac:dyDescent="0.25">
      <c r="A57" s="48" t="s">
        <v>377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</row>
    <row r="58" spans="1:7" x14ac:dyDescent="0.25">
      <c r="A58" s="69" t="s">
        <v>378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v>0</v>
      </c>
    </row>
    <row r="59" spans="1:7" x14ac:dyDescent="0.25">
      <c r="A59" s="69" t="s">
        <v>379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</row>
    <row r="60" spans="1:7" x14ac:dyDescent="0.25">
      <c r="A60" s="69" t="s">
        <v>380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v>0</v>
      </c>
    </row>
    <row r="61" spans="1:7" x14ac:dyDescent="0.25">
      <c r="A61" s="53" t="s">
        <v>381</v>
      </c>
      <c r="B61" s="72">
        <v>0</v>
      </c>
      <c r="C61" s="72">
        <v>0</v>
      </c>
      <c r="D61" s="72">
        <v>0</v>
      </c>
      <c r="E61" s="72">
        <v>0</v>
      </c>
      <c r="F61" s="72">
        <v>0</v>
      </c>
      <c r="G61" s="72">
        <v>0</v>
      </c>
    </row>
    <row r="62" spans="1:7" x14ac:dyDescent="0.25">
      <c r="A62" s="69" t="s">
        <v>382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</row>
    <row r="63" spans="1:7" x14ac:dyDescent="0.25">
      <c r="A63" s="69" t="s">
        <v>383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</row>
    <row r="64" spans="1:7" x14ac:dyDescent="0.25">
      <c r="A64" s="69" t="s">
        <v>384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v>0</v>
      </c>
    </row>
    <row r="65" spans="1:8" x14ac:dyDescent="0.25">
      <c r="A65" s="69" t="s">
        <v>385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v>0</v>
      </c>
    </row>
    <row r="66" spans="1:8" x14ac:dyDescent="0.25">
      <c r="A66" s="69" t="s">
        <v>386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v>0</v>
      </c>
    </row>
    <row r="67" spans="1:8" x14ac:dyDescent="0.25">
      <c r="A67" s="69" t="s">
        <v>387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</row>
    <row r="68" spans="1:8" x14ac:dyDescent="0.25">
      <c r="A68" s="69" t="s">
        <v>388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v>0</v>
      </c>
    </row>
    <row r="69" spans="1:8" x14ac:dyDescent="0.25">
      <c r="A69" s="69" t="s">
        <v>389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1"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8">SUM(C72:C75)</f>
        <v>0</v>
      </c>
      <c r="D71" s="74">
        <f t="shared" si="8"/>
        <v>0</v>
      </c>
      <c r="E71" s="74">
        <f t="shared" si="8"/>
        <v>0</v>
      </c>
      <c r="F71" s="74">
        <f t="shared" si="8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1"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1"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1"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1"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0</v>
      </c>
      <c r="C77" s="73">
        <f t="shared" ref="C77:F77" si="9">C43+C9</f>
        <v>0</v>
      </c>
      <c r="D77" s="73">
        <f t="shared" si="9"/>
        <v>0</v>
      </c>
      <c r="E77" s="73">
        <f t="shared" si="9"/>
        <v>0</v>
      </c>
      <c r="F77" s="73">
        <f t="shared" si="9"/>
        <v>0</v>
      </c>
      <c r="G77" s="73">
        <f>G43+G9</f>
        <v>0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0</v>
      </c>
      <c r="Q68" s="18">
        <f>'Formato 6 c)'!C77</f>
        <v>0</v>
      </c>
      <c r="R68" s="18">
        <f>'Formato 6 c)'!D77</f>
        <v>0</v>
      </c>
      <c r="S68" s="18">
        <f>'Formato 6 c)'!E77</f>
        <v>0</v>
      </c>
      <c r="T68" s="18">
        <f>'Formato 6 c)'!F77</f>
        <v>0</v>
      </c>
      <c r="U68" s="18">
        <f>'Formato 6 c)'!G77</f>
        <v>0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Municipal para el Desarrollo Integral de la Familia de Santa Catarina, Gobierno del Estado de Guanajuato</v>
      </c>
    </row>
    <row r="7" spans="2:3" ht="14.25" x14ac:dyDescent="0.45">
      <c r="C7" t="str">
        <f>CONCATENATE(ENTE_PUBLICO," (a)")</f>
        <v>Sistema Municipal para el Desarrollo Integral de la Familia de Santa Catarina,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1161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Santa Catarina, Gobierno del Estado de Guanajuato</v>
      </c>
    </row>
    <row r="12" spans="2:3" x14ac:dyDescent="0.25">
      <c r="B12" t="s">
        <v>794</v>
      </c>
      <c r="C12" s="24">
        <v>2022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3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2022 (m = g – l)</v>
      </c>
    </row>
    <row r="20" spans="4:9" ht="57" x14ac:dyDescent="0.4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25" x14ac:dyDescent="0.4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39">
        <v>-1.7976931348623099E+100</v>
      </c>
      <c r="E30" s="139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1" zoomScale="90" zoomScaleNormal="90" workbookViewId="0">
      <selection activeCell="C33" sqref="C3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8" t="s">
        <v>3287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ENTE_PUBLICO_A</f>
        <v>Sistema Municipal para el Desarrollo Integral de la Familia de Santa Catarina, Gobierno del Estado de Guanajuato (a)</v>
      </c>
      <c r="B2" s="170"/>
      <c r="C2" s="170"/>
      <c r="D2" s="170"/>
      <c r="E2" s="170"/>
      <c r="F2" s="170"/>
      <c r="G2" s="171"/>
    </row>
    <row r="3" spans="1:7" x14ac:dyDescent="0.25">
      <c r="A3" s="175" t="s">
        <v>277</v>
      </c>
      <c r="B3" s="176"/>
      <c r="C3" s="176"/>
      <c r="D3" s="176"/>
      <c r="E3" s="176"/>
      <c r="F3" s="176"/>
      <c r="G3" s="177"/>
    </row>
    <row r="4" spans="1:7" x14ac:dyDescent="0.25">
      <c r="A4" s="175" t="s">
        <v>399</v>
      </c>
      <c r="B4" s="176"/>
      <c r="C4" s="176"/>
      <c r="D4" s="176"/>
      <c r="E4" s="176"/>
      <c r="F4" s="176"/>
      <c r="G4" s="177"/>
    </row>
    <row r="5" spans="1:7" ht="14.25" x14ac:dyDescent="0.45">
      <c r="A5" s="175" t="str">
        <f>TRIMESTRE</f>
        <v>Del 1 de enero al 30 de septiembre de 2022 (b)</v>
      </c>
      <c r="B5" s="176"/>
      <c r="C5" s="176"/>
      <c r="D5" s="176"/>
      <c r="E5" s="176"/>
      <c r="F5" s="176"/>
      <c r="G5" s="177"/>
    </row>
    <row r="6" spans="1:7" ht="14.25" x14ac:dyDescent="0.45">
      <c r="A6" s="178" t="s">
        <v>118</v>
      </c>
      <c r="B6" s="179"/>
      <c r="C6" s="179"/>
      <c r="D6" s="179"/>
      <c r="E6" s="179"/>
      <c r="F6" s="179"/>
      <c r="G6" s="180"/>
    </row>
    <row r="7" spans="1:7" x14ac:dyDescent="0.25">
      <c r="A7" s="184" t="s">
        <v>361</v>
      </c>
      <c r="B7" s="189" t="s">
        <v>279</v>
      </c>
      <c r="C7" s="189"/>
      <c r="D7" s="189"/>
      <c r="E7" s="189"/>
      <c r="F7" s="189"/>
      <c r="G7" s="189" t="s">
        <v>280</v>
      </c>
    </row>
    <row r="8" spans="1:7" ht="29.25" customHeight="1" x14ac:dyDescent="0.25">
      <c r="A8" s="185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6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ht="14.25" x14ac:dyDescent="0.4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</row>
    <row r="12" spans="1:7" ht="14.25" x14ac:dyDescent="0.45">
      <c r="A12" s="53" t="s">
        <v>403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</row>
    <row r="16" spans="1:7" x14ac:dyDescent="0.25">
      <c r="A16" s="64" t="s">
        <v>407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v>0</v>
      </c>
      <c r="C21" s="66">
        <f t="shared" ref="C21:F21" si="1">SUM(C22,C23,C24,C27,C28,C31)</f>
        <v>0</v>
      </c>
      <c r="D21" s="66">
        <f t="shared" si="1"/>
        <v>0</v>
      </c>
      <c r="E21" s="66">
        <f t="shared" si="1"/>
        <v>0</v>
      </c>
      <c r="F21" s="66">
        <f t="shared" si="1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</row>
    <row r="23" spans="1:7" s="24" customFormat="1" ht="14.25" x14ac:dyDescent="0.4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</row>
    <row r="24" spans="1:7" s="24" customFormat="1" ht="14.25" x14ac:dyDescent="0.45">
      <c r="A24" s="53" t="s">
        <v>403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</row>
    <row r="25" spans="1:7" s="24" customFormat="1" ht="14.25" x14ac:dyDescent="0.4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</row>
    <row r="28" spans="1:7" s="24" customFormat="1" x14ac:dyDescent="0.25">
      <c r="A28" s="64" t="s">
        <v>407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</row>
    <row r="29" spans="1:7" s="24" customFormat="1" ht="14.25" x14ac:dyDescent="0.4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</row>
    <row r="30" spans="1:7" s="24" customFormat="1" ht="14.25" x14ac:dyDescent="0.4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</row>
    <row r="31" spans="1:7" s="24" customFormat="1" ht="14.25" x14ac:dyDescent="0.4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0</v>
      </c>
      <c r="C33" s="66">
        <f t="shared" ref="C33:G33" si="2">C21+C9</f>
        <v>0</v>
      </c>
      <c r="D33" s="66">
        <f t="shared" si="2"/>
        <v>0</v>
      </c>
      <c r="E33" s="66">
        <f t="shared" si="2"/>
        <v>0</v>
      </c>
      <c r="F33" s="66">
        <f t="shared" si="2"/>
        <v>0</v>
      </c>
      <c r="G33" s="66">
        <f t="shared" si="2"/>
        <v>0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0</v>
      </c>
      <c r="Q24" s="18">
        <f>'Formato 6 d)'!C33</f>
        <v>0</v>
      </c>
      <c r="R24" s="18">
        <f>'Formato 6 d)'!D33</f>
        <v>0</v>
      </c>
      <c r="S24" s="18">
        <f>'Formato 6 d)'!E33</f>
        <v>0</v>
      </c>
      <c r="T24" s="18">
        <f>'Formato 6 d)'!F33</f>
        <v>0</v>
      </c>
      <c r="U24" s="18">
        <f>'Formato 6 d)'!G33</f>
        <v>0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8" zoomScale="85" zoomScaleNormal="85" zoomScalePageLayoutView="90" workbookViewId="0">
      <selection activeCell="B35" sqref="B35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7" t="s">
        <v>413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ENTIDAD</f>
        <v>Municipio de Santa Catarina, Gobierno del Estado de Guanajuato</v>
      </c>
      <c r="B2" s="170"/>
      <c r="C2" s="170"/>
      <c r="D2" s="170"/>
      <c r="E2" s="170"/>
      <c r="F2" s="170"/>
      <c r="G2" s="171"/>
    </row>
    <row r="3" spans="1:7" ht="14.25" x14ac:dyDescent="0.45">
      <c r="A3" s="172" t="s">
        <v>414</v>
      </c>
      <c r="B3" s="173"/>
      <c r="C3" s="173"/>
      <c r="D3" s="173"/>
      <c r="E3" s="173"/>
      <c r="F3" s="173"/>
      <c r="G3" s="174"/>
    </row>
    <row r="4" spans="1:7" ht="14.25" x14ac:dyDescent="0.45">
      <c r="A4" s="172" t="s">
        <v>118</v>
      </c>
      <c r="B4" s="173"/>
      <c r="C4" s="173"/>
      <c r="D4" s="173"/>
      <c r="E4" s="173"/>
      <c r="F4" s="173"/>
      <c r="G4" s="174"/>
    </row>
    <row r="5" spans="1:7" ht="14.25" x14ac:dyDescent="0.45">
      <c r="A5" s="172" t="s">
        <v>415</v>
      </c>
      <c r="B5" s="173"/>
      <c r="C5" s="173"/>
      <c r="D5" s="173"/>
      <c r="E5" s="173"/>
      <c r="F5" s="173"/>
      <c r="G5" s="174"/>
    </row>
    <row r="6" spans="1:7" x14ac:dyDescent="0.25">
      <c r="A6" s="184" t="s">
        <v>3288</v>
      </c>
      <c r="B6" s="51">
        <f>ANIO1P</f>
        <v>2023</v>
      </c>
      <c r="C6" s="197" t="str">
        <f>ANIO2P</f>
        <v>2024 (d)</v>
      </c>
      <c r="D6" s="197" t="str">
        <f>ANIO3P</f>
        <v>2025 (d)</v>
      </c>
      <c r="E6" s="197" t="str">
        <f>ANIO4P</f>
        <v>2026 (d)</v>
      </c>
      <c r="F6" s="197" t="str">
        <f>ANIO5P</f>
        <v>2027 (d)</v>
      </c>
      <c r="G6" s="197" t="str">
        <f>ANIO6P</f>
        <v>2028 (d)</v>
      </c>
    </row>
    <row r="7" spans="1:7" ht="48" customHeight="1" x14ac:dyDescent="0.25">
      <c r="A7" s="185"/>
      <c r="B7" s="88" t="s">
        <v>3291</v>
      </c>
      <c r="C7" s="198"/>
      <c r="D7" s="198"/>
      <c r="E7" s="198"/>
      <c r="F7" s="198"/>
      <c r="G7" s="198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20" sqref="C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7" t="s">
        <v>451</v>
      </c>
      <c r="B1" s="187"/>
      <c r="C1" s="187"/>
      <c r="D1" s="187"/>
      <c r="E1" s="187"/>
      <c r="F1" s="187"/>
      <c r="G1" s="187"/>
    </row>
    <row r="2" spans="1:7" customFormat="1" ht="14.25" x14ac:dyDescent="0.45">
      <c r="A2" s="169" t="str">
        <f>ENTIDAD</f>
        <v>Municipio de Santa Catarina, Gobierno del Estado de Guanajuato</v>
      </c>
      <c r="B2" s="170"/>
      <c r="C2" s="170"/>
      <c r="D2" s="170"/>
      <c r="E2" s="170"/>
      <c r="F2" s="170"/>
      <c r="G2" s="171"/>
    </row>
    <row r="3" spans="1:7" customFormat="1" ht="14.25" x14ac:dyDescent="0.45">
      <c r="A3" s="172" t="s">
        <v>452</v>
      </c>
      <c r="B3" s="173"/>
      <c r="C3" s="173"/>
      <c r="D3" s="173"/>
      <c r="E3" s="173"/>
      <c r="F3" s="173"/>
      <c r="G3" s="174"/>
    </row>
    <row r="4" spans="1:7" customFormat="1" ht="14.25" x14ac:dyDescent="0.45">
      <c r="A4" s="172" t="s">
        <v>118</v>
      </c>
      <c r="B4" s="173"/>
      <c r="C4" s="173"/>
      <c r="D4" s="173"/>
      <c r="E4" s="173"/>
      <c r="F4" s="173"/>
      <c r="G4" s="174"/>
    </row>
    <row r="5" spans="1:7" customFormat="1" ht="14.25" x14ac:dyDescent="0.45">
      <c r="A5" s="172" t="s">
        <v>415</v>
      </c>
      <c r="B5" s="173"/>
      <c r="C5" s="173"/>
      <c r="D5" s="173"/>
      <c r="E5" s="173"/>
      <c r="F5" s="173"/>
      <c r="G5" s="174"/>
    </row>
    <row r="6" spans="1:7" customFormat="1" x14ac:dyDescent="0.25">
      <c r="A6" s="199" t="s">
        <v>3142</v>
      </c>
      <c r="B6" s="51">
        <f>ANIO1P</f>
        <v>2023</v>
      </c>
      <c r="C6" s="197" t="str">
        <f>ANIO2P</f>
        <v>2024 (d)</v>
      </c>
      <c r="D6" s="197" t="str">
        <f>ANIO3P</f>
        <v>2025 (d)</v>
      </c>
      <c r="E6" s="197" t="str">
        <f>ANIO4P</f>
        <v>2026 (d)</v>
      </c>
      <c r="F6" s="197" t="str">
        <f>ANIO5P</f>
        <v>2027 (d)</v>
      </c>
      <c r="G6" s="197" t="str">
        <f>ANIO6P</f>
        <v>2028 (d)</v>
      </c>
    </row>
    <row r="7" spans="1:7" customFormat="1" ht="48" customHeight="1" x14ac:dyDescent="0.25">
      <c r="A7" s="200"/>
      <c r="B7" s="88" t="s">
        <v>3291</v>
      </c>
      <c r="C7" s="198"/>
      <c r="D7" s="198"/>
      <c r="E7" s="198"/>
      <c r="F7" s="198"/>
      <c r="G7" s="198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B34" sqref="B34:G3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7" t="s">
        <v>466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ENTIDAD</f>
        <v>Municipio de Santa Catarina, Gobierno del Estado de Guanajuato</v>
      </c>
      <c r="B2" s="170"/>
      <c r="C2" s="170"/>
      <c r="D2" s="170"/>
      <c r="E2" s="170"/>
      <c r="F2" s="170"/>
      <c r="G2" s="171"/>
    </row>
    <row r="3" spans="1:7" ht="14.25" x14ac:dyDescent="0.45">
      <c r="A3" s="172" t="s">
        <v>467</v>
      </c>
      <c r="B3" s="173"/>
      <c r="C3" s="173"/>
      <c r="D3" s="173"/>
      <c r="E3" s="173"/>
      <c r="F3" s="173"/>
      <c r="G3" s="174"/>
    </row>
    <row r="4" spans="1:7" ht="14.25" x14ac:dyDescent="0.45">
      <c r="A4" s="178" t="s">
        <v>118</v>
      </c>
      <c r="B4" s="179"/>
      <c r="C4" s="179"/>
      <c r="D4" s="179"/>
      <c r="E4" s="179"/>
      <c r="F4" s="179"/>
      <c r="G4" s="180"/>
    </row>
    <row r="5" spans="1:7" x14ac:dyDescent="0.25">
      <c r="A5" s="204" t="s">
        <v>3288</v>
      </c>
      <c r="B5" s="202" t="str">
        <f>ANIO5R</f>
        <v>2017 ¹ (c)</v>
      </c>
      <c r="C5" s="202" t="str">
        <f>ANIO4R</f>
        <v>2018 ¹ (c)</v>
      </c>
      <c r="D5" s="202" t="str">
        <f>ANIO3R</f>
        <v>2019 ¹ (c)</v>
      </c>
      <c r="E5" s="202" t="str">
        <f>ANIO2R</f>
        <v>2020 ¹ (c)</v>
      </c>
      <c r="F5" s="202" t="str">
        <f>ANIO1R</f>
        <v>2021 ¹ (c)</v>
      </c>
      <c r="G5" s="51">
        <f>ANIO_INFORME</f>
        <v>2022</v>
      </c>
    </row>
    <row r="6" spans="1:7" ht="32.1" customHeight="1" x14ac:dyDescent="0.25">
      <c r="A6" s="205"/>
      <c r="B6" s="203"/>
      <c r="C6" s="203"/>
      <c r="D6" s="203"/>
      <c r="E6" s="203"/>
      <c r="F6" s="203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01" t="s">
        <v>3292</v>
      </c>
      <c r="B39" s="201"/>
      <c r="C39" s="201"/>
      <c r="D39" s="201"/>
      <c r="E39" s="201"/>
      <c r="F39" s="201"/>
      <c r="G39" s="201"/>
    </row>
    <row r="40" spans="1:7" ht="15" customHeight="1" x14ac:dyDescent="0.25">
      <c r="A40" s="201" t="s">
        <v>3293</v>
      </c>
      <c r="B40" s="201"/>
      <c r="C40" s="201"/>
      <c r="D40" s="201"/>
      <c r="E40" s="201"/>
      <c r="F40" s="201"/>
      <c r="G40" s="201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B19" sqref="B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7" t="s">
        <v>490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ENTIDAD</f>
        <v>Municipio de Santa Catarina, Gobierno del Estado de Guanajuato</v>
      </c>
      <c r="B2" s="170"/>
      <c r="C2" s="170"/>
      <c r="D2" s="170"/>
      <c r="E2" s="170"/>
      <c r="F2" s="170"/>
      <c r="G2" s="171"/>
    </row>
    <row r="3" spans="1:7" ht="14.25" x14ac:dyDescent="0.45">
      <c r="A3" s="172" t="s">
        <v>491</v>
      </c>
      <c r="B3" s="173"/>
      <c r="C3" s="173"/>
      <c r="D3" s="173"/>
      <c r="E3" s="173"/>
      <c r="F3" s="173"/>
      <c r="G3" s="174"/>
    </row>
    <row r="4" spans="1:7" ht="14.25" x14ac:dyDescent="0.45">
      <c r="A4" s="178" t="s">
        <v>118</v>
      </c>
      <c r="B4" s="179"/>
      <c r="C4" s="179"/>
      <c r="D4" s="179"/>
      <c r="E4" s="179"/>
      <c r="F4" s="179"/>
      <c r="G4" s="180"/>
    </row>
    <row r="5" spans="1:7" x14ac:dyDescent="0.25">
      <c r="A5" s="206" t="s">
        <v>3142</v>
      </c>
      <c r="B5" s="202" t="str">
        <f>ANIO5R</f>
        <v>2017 ¹ (c)</v>
      </c>
      <c r="C5" s="202" t="str">
        <f>ANIO4R</f>
        <v>2018 ¹ (c)</v>
      </c>
      <c r="D5" s="202" t="str">
        <f>ANIO3R</f>
        <v>2019 ¹ (c)</v>
      </c>
      <c r="E5" s="202" t="str">
        <f>ANIO2R</f>
        <v>2020 ¹ (c)</v>
      </c>
      <c r="F5" s="202" t="str">
        <f>ANIO1R</f>
        <v>2021 ¹ (c)</v>
      </c>
      <c r="G5" s="51">
        <f>ANIO_INFORME</f>
        <v>2022</v>
      </c>
    </row>
    <row r="6" spans="1:7" ht="32.1" customHeight="1" x14ac:dyDescent="0.25">
      <c r="A6" s="207"/>
      <c r="B6" s="203"/>
      <c r="C6" s="203"/>
      <c r="D6" s="203"/>
      <c r="E6" s="203"/>
      <c r="F6" s="203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x14ac:dyDescent="0.25">
      <c r="A32" s="201" t="s">
        <v>3292</v>
      </c>
      <c r="B32" s="201"/>
      <c r="C32" s="201"/>
      <c r="D32" s="201"/>
      <c r="E32" s="201"/>
      <c r="F32" s="201"/>
      <c r="G32" s="201"/>
    </row>
    <row r="33" spans="1:7" x14ac:dyDescent="0.25">
      <c r="A33" s="201" t="s">
        <v>3293</v>
      </c>
      <c r="B33" s="201"/>
      <c r="C33" s="201"/>
      <c r="D33" s="201"/>
      <c r="E33" s="201"/>
      <c r="F33" s="201"/>
      <c r="G33" s="201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4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81" t="s">
        <v>495</v>
      </c>
      <c r="B1" s="181"/>
      <c r="C1" s="181"/>
      <c r="D1" s="181"/>
      <c r="E1" s="181"/>
      <c r="F1" s="181"/>
      <c r="G1" s="111"/>
    </row>
    <row r="2" spans="1:7" ht="14.25" x14ac:dyDescent="0.45">
      <c r="A2" s="169" t="str">
        <f>ENTE_PUBLICO</f>
        <v>Sistema Municipal para el Desarrollo Integral de la Familia de Santa Catarina, Gobierno del Estado de Guanajuato</v>
      </c>
      <c r="B2" s="170"/>
      <c r="C2" s="170"/>
      <c r="D2" s="170"/>
      <c r="E2" s="170"/>
      <c r="F2" s="171"/>
    </row>
    <row r="3" spans="1:7" ht="14.25" x14ac:dyDescent="0.45">
      <c r="A3" s="178" t="s">
        <v>496</v>
      </c>
      <c r="B3" s="179"/>
      <c r="C3" s="179"/>
      <c r="D3" s="179"/>
      <c r="E3" s="179"/>
      <c r="F3" s="180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5" t="s">
        <v>502</v>
      </c>
      <c r="B5" s="5"/>
      <c r="C5" s="5"/>
      <c r="D5" s="5"/>
      <c r="E5" s="5"/>
      <c r="F5" s="5"/>
    </row>
    <row r="6" spans="1:7" ht="30" x14ac:dyDescent="0.25">
      <c r="A6" s="136" t="s">
        <v>503</v>
      </c>
      <c r="B6" s="60"/>
      <c r="C6" s="60"/>
      <c r="D6" s="60"/>
      <c r="E6" s="60"/>
      <c r="F6" s="60"/>
    </row>
    <row r="7" spans="1:7" x14ac:dyDescent="0.25">
      <c r="A7" s="136" t="s">
        <v>504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505</v>
      </c>
      <c r="B9" s="54"/>
      <c r="C9" s="54"/>
      <c r="D9" s="54"/>
      <c r="E9" s="54"/>
      <c r="F9" s="54"/>
    </row>
    <row r="10" spans="1:7" ht="14.25" x14ac:dyDescent="0.45">
      <c r="A10" s="136" t="s">
        <v>506</v>
      </c>
      <c r="B10" s="60"/>
      <c r="C10" s="60"/>
      <c r="D10" s="60"/>
      <c r="E10" s="60"/>
      <c r="F10" s="60"/>
    </row>
    <row r="11" spans="1:7" x14ac:dyDescent="0.25">
      <c r="A11" s="138" t="s">
        <v>507</v>
      </c>
      <c r="B11" s="60"/>
      <c r="C11" s="60"/>
      <c r="D11" s="60"/>
      <c r="E11" s="60"/>
      <c r="F11" s="60"/>
    </row>
    <row r="12" spans="1:7" x14ac:dyDescent="0.25">
      <c r="A12" s="138" t="s">
        <v>508</v>
      </c>
      <c r="B12" s="60"/>
      <c r="C12" s="60"/>
      <c r="D12" s="60"/>
      <c r="E12" s="60"/>
      <c r="F12" s="60"/>
    </row>
    <row r="13" spans="1:7" ht="14.25" x14ac:dyDescent="0.45">
      <c r="A13" s="138" t="s">
        <v>509</v>
      </c>
      <c r="B13" s="60"/>
      <c r="C13" s="60"/>
      <c r="D13" s="60"/>
      <c r="E13" s="60"/>
      <c r="F13" s="60"/>
    </row>
    <row r="14" spans="1:7" ht="14.25" x14ac:dyDescent="0.45">
      <c r="A14" s="136" t="s">
        <v>510</v>
      </c>
      <c r="B14" s="60"/>
      <c r="C14" s="60"/>
      <c r="D14" s="60"/>
      <c r="E14" s="60"/>
      <c r="F14" s="60"/>
    </row>
    <row r="15" spans="1:7" x14ac:dyDescent="0.25">
      <c r="A15" s="138" t="s">
        <v>507</v>
      </c>
      <c r="B15" s="60"/>
      <c r="C15" s="60"/>
      <c r="D15" s="60"/>
      <c r="E15" s="60"/>
      <c r="F15" s="60"/>
    </row>
    <row r="16" spans="1:7" x14ac:dyDescent="0.25">
      <c r="A16" s="138" t="s">
        <v>508</v>
      </c>
      <c r="B16" s="60"/>
      <c r="C16" s="60"/>
      <c r="D16" s="60"/>
      <c r="E16" s="60"/>
      <c r="F16" s="60"/>
    </row>
    <row r="17" spans="1:6" ht="14.25" x14ac:dyDescent="0.45">
      <c r="A17" s="138" t="s">
        <v>509</v>
      </c>
      <c r="B17" s="60"/>
      <c r="C17" s="60"/>
      <c r="D17" s="60"/>
      <c r="E17" s="60"/>
      <c r="F17" s="60"/>
    </row>
    <row r="18" spans="1:6" ht="14.25" x14ac:dyDescent="0.45">
      <c r="A18" s="136" t="s">
        <v>511</v>
      </c>
      <c r="B18" s="144"/>
      <c r="C18" s="60"/>
      <c r="D18" s="60"/>
      <c r="E18" s="60"/>
      <c r="F18" s="60"/>
    </row>
    <row r="19" spans="1:6" x14ac:dyDescent="0.25">
      <c r="A19" s="136" t="s">
        <v>512</v>
      </c>
      <c r="B19" s="60"/>
      <c r="C19" s="60"/>
      <c r="D19" s="60"/>
      <c r="E19" s="60"/>
      <c r="F19" s="60"/>
    </row>
    <row r="20" spans="1:6" x14ac:dyDescent="0.25">
      <c r="A20" s="136" t="s">
        <v>513</v>
      </c>
      <c r="B20" s="145"/>
      <c r="C20" s="145"/>
      <c r="D20" s="145"/>
      <c r="E20" s="145"/>
      <c r="F20" s="145"/>
    </row>
    <row r="21" spans="1:6" x14ac:dyDescent="0.25">
      <c r="A21" s="136" t="s">
        <v>514</v>
      </c>
      <c r="B21" s="145"/>
      <c r="C21" s="145"/>
      <c r="D21" s="145"/>
      <c r="E21" s="145"/>
      <c r="F21" s="145"/>
    </row>
    <row r="22" spans="1:6" ht="14.25" x14ac:dyDescent="0.45">
      <c r="A22" s="64" t="s">
        <v>515</v>
      </c>
      <c r="B22" s="145"/>
      <c r="C22" s="145"/>
      <c r="D22" s="145"/>
      <c r="E22" s="145"/>
      <c r="F22" s="145"/>
    </row>
    <row r="23" spans="1:6" ht="14.25" x14ac:dyDescent="0.45">
      <c r="A23" s="64" t="s">
        <v>516</v>
      </c>
      <c r="B23" s="145"/>
      <c r="C23" s="145"/>
      <c r="D23" s="145"/>
      <c r="E23" s="145"/>
      <c r="F23" s="145"/>
    </row>
    <row r="24" spans="1:6" x14ac:dyDescent="0.25">
      <c r="A24" s="64" t="s">
        <v>517</v>
      </c>
      <c r="B24" s="146"/>
      <c r="C24" s="60"/>
      <c r="D24" s="60"/>
      <c r="E24" s="60"/>
      <c r="F24" s="60"/>
    </row>
    <row r="25" spans="1:6" ht="14.25" x14ac:dyDescent="0.45">
      <c r="A25" s="136" t="s">
        <v>518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519</v>
      </c>
      <c r="B27" s="54"/>
      <c r="C27" s="54"/>
      <c r="D27" s="54"/>
      <c r="E27" s="54"/>
      <c r="F27" s="54"/>
    </row>
    <row r="28" spans="1:6" ht="14.25" x14ac:dyDescent="0.45">
      <c r="A28" s="136" t="s">
        <v>520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521</v>
      </c>
      <c r="B30" s="54"/>
      <c r="C30" s="54"/>
      <c r="D30" s="54"/>
      <c r="E30" s="54"/>
      <c r="F30" s="54"/>
    </row>
    <row r="31" spans="1:6" ht="14.25" x14ac:dyDescent="0.45">
      <c r="A31" s="136" t="s">
        <v>506</v>
      </c>
      <c r="B31" s="60"/>
      <c r="C31" s="60"/>
      <c r="D31" s="60"/>
      <c r="E31" s="60"/>
      <c r="F31" s="60"/>
    </row>
    <row r="32" spans="1:6" ht="14.25" x14ac:dyDescent="0.45">
      <c r="A32" s="136" t="s">
        <v>510</v>
      </c>
      <c r="B32" s="60"/>
      <c r="C32" s="60"/>
      <c r="D32" s="60"/>
      <c r="E32" s="60"/>
      <c r="F32" s="60"/>
    </row>
    <row r="33" spans="1:6" ht="14.25" x14ac:dyDescent="0.45">
      <c r="A33" s="136" t="s">
        <v>522</v>
      </c>
      <c r="B33" s="60"/>
      <c r="C33" s="60"/>
      <c r="D33" s="60"/>
      <c r="E33" s="60"/>
      <c r="F33" s="60"/>
    </row>
    <row r="34" spans="1:6" ht="14.25" x14ac:dyDescent="0.45">
      <c r="A34" s="137"/>
      <c r="B34" s="54"/>
      <c r="C34" s="54"/>
      <c r="D34" s="54"/>
      <c r="E34" s="54"/>
      <c r="F34" s="54"/>
    </row>
    <row r="35" spans="1:6" x14ac:dyDescent="0.25">
      <c r="A35" s="135" t="s">
        <v>523</v>
      </c>
      <c r="B35" s="54"/>
      <c r="C35" s="54"/>
      <c r="D35" s="54"/>
      <c r="E35" s="54"/>
      <c r="F35" s="54"/>
    </row>
    <row r="36" spans="1:6" x14ac:dyDescent="0.25">
      <c r="A36" s="136" t="s">
        <v>524</v>
      </c>
      <c r="B36" s="60"/>
      <c r="C36" s="60"/>
      <c r="D36" s="60"/>
      <c r="E36" s="60"/>
      <c r="F36" s="60"/>
    </row>
    <row r="37" spans="1:6" x14ac:dyDescent="0.25">
      <c r="A37" s="136" t="s">
        <v>525</v>
      </c>
      <c r="B37" s="60"/>
      <c r="C37" s="60"/>
      <c r="D37" s="60"/>
      <c r="E37" s="60"/>
      <c r="F37" s="60"/>
    </row>
    <row r="38" spans="1:6" x14ac:dyDescent="0.25">
      <c r="A38" s="136" t="s">
        <v>526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527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528</v>
      </c>
      <c r="B42" s="54"/>
      <c r="C42" s="54"/>
      <c r="D42" s="54"/>
      <c r="E42" s="54"/>
      <c r="F42" s="54"/>
    </row>
    <row r="43" spans="1:6" x14ac:dyDescent="0.25">
      <c r="A43" s="136" t="s">
        <v>529</v>
      </c>
      <c r="B43" s="60"/>
      <c r="C43" s="60"/>
      <c r="D43" s="60"/>
      <c r="E43" s="60"/>
      <c r="F43" s="60"/>
    </row>
    <row r="44" spans="1:6" x14ac:dyDescent="0.25">
      <c r="A44" s="136" t="s">
        <v>530</v>
      </c>
      <c r="B44" s="60"/>
      <c r="C44" s="60"/>
      <c r="D44" s="60"/>
      <c r="E44" s="60"/>
      <c r="F44" s="60"/>
    </row>
    <row r="45" spans="1:6" x14ac:dyDescent="0.25">
      <c r="A45" s="136" t="s">
        <v>531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5"/>
      <c r="C48" s="145"/>
      <c r="D48" s="145"/>
      <c r="E48" s="145"/>
      <c r="F48" s="145"/>
    </row>
    <row r="49" spans="1:6" x14ac:dyDescent="0.25">
      <c r="A49" s="64" t="s">
        <v>531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533</v>
      </c>
      <c r="B51" s="54"/>
      <c r="C51" s="54"/>
      <c r="D51" s="54"/>
      <c r="E51" s="54"/>
      <c r="F51" s="54"/>
    </row>
    <row r="52" spans="1:6" x14ac:dyDescent="0.25">
      <c r="A52" s="136" t="s">
        <v>530</v>
      </c>
      <c r="B52" s="60"/>
      <c r="C52" s="60"/>
      <c r="D52" s="60"/>
      <c r="E52" s="60"/>
      <c r="F52" s="60"/>
    </row>
    <row r="53" spans="1:6" x14ac:dyDescent="0.25">
      <c r="A53" s="136" t="s">
        <v>531</v>
      </c>
      <c r="B53" s="60"/>
      <c r="C53" s="60"/>
      <c r="D53" s="60"/>
      <c r="E53" s="60"/>
      <c r="F53" s="60"/>
    </row>
    <row r="54" spans="1:6" x14ac:dyDescent="0.25">
      <c r="A54" s="136" t="s">
        <v>534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535</v>
      </c>
      <c r="B56" s="54"/>
      <c r="C56" s="54"/>
      <c r="D56" s="54"/>
      <c r="E56" s="54"/>
      <c r="F56" s="54"/>
    </row>
    <row r="57" spans="1:6" x14ac:dyDescent="0.25">
      <c r="A57" s="136" t="s">
        <v>530</v>
      </c>
      <c r="B57" s="60"/>
      <c r="C57" s="60"/>
      <c r="D57" s="60"/>
      <c r="E57" s="60"/>
      <c r="F57" s="60"/>
    </row>
    <row r="58" spans="1:6" x14ac:dyDescent="0.25">
      <c r="A58" s="136" t="s">
        <v>531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536</v>
      </c>
      <c r="B60" s="54"/>
      <c r="C60" s="54"/>
      <c r="D60" s="54"/>
      <c r="E60" s="54"/>
      <c r="F60" s="54"/>
    </row>
    <row r="61" spans="1:6" x14ac:dyDescent="0.25">
      <c r="A61" s="136" t="s">
        <v>537</v>
      </c>
      <c r="B61" s="60"/>
      <c r="C61" s="60"/>
      <c r="D61" s="60"/>
      <c r="E61" s="60"/>
      <c r="F61" s="60"/>
    </row>
    <row r="62" spans="1:6" x14ac:dyDescent="0.25">
      <c r="A62" s="136" t="s">
        <v>538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539</v>
      </c>
      <c r="B64" s="54"/>
      <c r="C64" s="54"/>
      <c r="D64" s="54"/>
      <c r="E64" s="54"/>
      <c r="F64" s="54"/>
    </row>
    <row r="65" spans="1:6" x14ac:dyDescent="0.25">
      <c r="A65" s="136" t="s">
        <v>540</v>
      </c>
      <c r="B65" s="60"/>
      <c r="C65" s="60"/>
      <c r="D65" s="60"/>
      <c r="E65" s="60"/>
      <c r="F65" s="60"/>
    </row>
    <row r="66" spans="1:6" x14ac:dyDescent="0.25">
      <c r="A66" s="136" t="s">
        <v>541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topLeftCell="D1" zoomScale="90" zoomScaleNormal="90" workbookViewId="0">
      <selection activeCell="F78" sqref="F78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81" t="s">
        <v>545</v>
      </c>
      <c r="B1" s="181"/>
      <c r="C1" s="181"/>
      <c r="D1" s="181"/>
      <c r="E1" s="181"/>
      <c r="F1" s="181"/>
    </row>
    <row r="2" spans="1:6" ht="14.25" x14ac:dyDescent="0.45">
      <c r="A2" s="169" t="str">
        <f>ENTE_PUBLICO_A</f>
        <v>Sistema Municipal para el Desarrollo Integral de la Familia de Santa Catarina, Gobierno del Estado de Guanajuato (a)</v>
      </c>
      <c r="B2" s="170"/>
      <c r="C2" s="170"/>
      <c r="D2" s="170"/>
      <c r="E2" s="170"/>
      <c r="F2" s="171"/>
    </row>
    <row r="3" spans="1:6" x14ac:dyDescent="0.25">
      <c r="A3" s="172" t="s">
        <v>117</v>
      </c>
      <c r="B3" s="173"/>
      <c r="C3" s="173"/>
      <c r="D3" s="173"/>
      <c r="E3" s="173"/>
      <c r="F3" s="174"/>
    </row>
    <row r="4" spans="1:6" ht="14.25" x14ac:dyDescent="0.45">
      <c r="A4" s="175" t="str">
        <f>PERIODO_INFORME</f>
        <v>Al 31 de diciembre de 2021 y al 30 de septiembre de 2022 (b)</v>
      </c>
      <c r="B4" s="176"/>
      <c r="C4" s="176"/>
      <c r="D4" s="176"/>
      <c r="E4" s="176"/>
      <c r="F4" s="177"/>
    </row>
    <row r="5" spans="1:6" ht="14.25" x14ac:dyDescent="0.45">
      <c r="A5" s="178" t="s">
        <v>118</v>
      </c>
      <c r="B5" s="179"/>
      <c r="C5" s="179"/>
      <c r="D5" s="179"/>
      <c r="E5" s="179"/>
      <c r="F5" s="180"/>
    </row>
    <row r="6" spans="1:6" s="3" customFormat="1" ht="28.5" x14ac:dyDescent="0.45">
      <c r="A6" s="132" t="s">
        <v>3284</v>
      </c>
      <c r="B6" s="133" t="str">
        <f>ANIO</f>
        <v>2022 (d)</v>
      </c>
      <c r="C6" s="130" t="str">
        <f>ULTIMO</f>
        <v>31 de diciembre de 2021 (e)</v>
      </c>
      <c r="D6" s="134" t="s">
        <v>0</v>
      </c>
      <c r="E6" s="133" t="str">
        <f>ANIO</f>
        <v>2022 (d)</v>
      </c>
      <c r="F6" s="130" t="str">
        <f>ULTIMO</f>
        <v>31 de diciembre de 2021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965551.65</v>
      </c>
      <c r="C9" s="60">
        <f>SUM(C10:C16)</f>
        <v>542736.76</v>
      </c>
      <c r="D9" s="100" t="s">
        <v>54</v>
      </c>
      <c r="E9" s="60">
        <f>SUM(E10:E18)</f>
        <v>388028.92000000004</v>
      </c>
      <c r="F9" s="60">
        <f>SUM(F10:F18)</f>
        <v>509823.43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158">
        <v>354025.64</v>
      </c>
      <c r="F10" s="158">
        <v>387083.49</v>
      </c>
    </row>
    <row r="11" spans="1:6" x14ac:dyDescent="0.25">
      <c r="A11" s="96" t="s">
        <v>5</v>
      </c>
      <c r="B11" s="148">
        <v>965551.65</v>
      </c>
      <c r="C11" s="149">
        <v>542736.76</v>
      </c>
      <c r="D11" s="101" t="s">
        <v>56</v>
      </c>
      <c r="E11" s="158">
        <v>9013</v>
      </c>
      <c r="F11" s="158">
        <v>15547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ht="14.25" customHeight="1" x14ac:dyDescent="0.25">
      <c r="A16" s="96" t="s">
        <v>10</v>
      </c>
      <c r="B16" s="60">
        <v>0</v>
      </c>
      <c r="C16" s="60">
        <v>0</v>
      </c>
      <c r="D16" s="101" t="s">
        <v>61</v>
      </c>
      <c r="E16" s="159">
        <v>29270.28</v>
      </c>
      <c r="F16" s="160">
        <v>44142.98</v>
      </c>
    </row>
    <row r="17" spans="1:6" ht="14.25" customHeight="1" x14ac:dyDescent="0.25">
      <c r="A17" s="95" t="s">
        <v>11</v>
      </c>
      <c r="B17" s="60">
        <f>SUM(B18:B24)</f>
        <v>282908.26</v>
      </c>
      <c r="C17" s="60">
        <f>SUM(C18:C24)</f>
        <v>234523.96000000002</v>
      </c>
      <c r="D17" s="101" t="s">
        <v>62</v>
      </c>
      <c r="E17" s="159"/>
      <c r="F17" s="160"/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159">
        <v>-4280</v>
      </c>
      <c r="F18" s="160">
        <v>63049.96</v>
      </c>
    </row>
    <row r="19" spans="1:6" ht="14.25" customHeight="1" x14ac:dyDescent="0.25">
      <c r="A19" s="97" t="s">
        <v>13</v>
      </c>
      <c r="B19" s="150">
        <v>226505.92</v>
      </c>
      <c r="C19" s="154">
        <v>226505.92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51">
        <v>33902.39</v>
      </c>
      <c r="C20" s="154">
        <v>6018.09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152">
        <v>20000</v>
      </c>
      <c r="C22" s="155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3">
        <v>2499.9499999999998</v>
      </c>
      <c r="C24" s="156">
        <v>1999.95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ht="14.25" x14ac:dyDescent="0.4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v>0</v>
      </c>
      <c r="F31" s="60"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v>0</v>
      </c>
      <c r="F42" s="60"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1248459.9100000001</v>
      </c>
      <c r="C47" s="61">
        <f>C9+C17+C25+C31+C38+C41</f>
        <v>777260.72</v>
      </c>
      <c r="D47" s="99" t="s">
        <v>91</v>
      </c>
      <c r="E47" s="61">
        <f>E9+E19+E23+E26+E27+E31+E38+E42</f>
        <v>388028.92000000004</v>
      </c>
      <c r="F47" s="61">
        <f>F9+F19+F23+F26+F27+F31+F38+F42</f>
        <v>509823.43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157">
        <v>938279.3</v>
      </c>
      <c r="C53" s="157">
        <v>897285.3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157">
        <v>12453.14</v>
      </c>
      <c r="C54" s="157">
        <v>28584.84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157">
        <v>-704787.91</v>
      </c>
      <c r="C55" s="157">
        <v>-712090.48</v>
      </c>
      <c r="D55" s="37" t="s">
        <v>98</v>
      </c>
      <c r="E55" s="161">
        <v>230853.7</v>
      </c>
      <c r="F55" s="161">
        <v>230853.7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230853.7</v>
      </c>
      <c r="F57" s="61">
        <f>SUM(F50:F55)</f>
        <v>230853.7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618882.62000000011</v>
      </c>
      <c r="F59" s="61">
        <f>F47+F57</f>
        <v>740677.13</v>
      </c>
    </row>
    <row r="60" spans="1:6" x14ac:dyDescent="0.25">
      <c r="A60" s="55" t="s">
        <v>50</v>
      </c>
      <c r="B60" s="61">
        <f>SUM(B50:B58)</f>
        <v>245944.53000000003</v>
      </c>
      <c r="C60" s="61">
        <f>SUM(C50:C58)</f>
        <v>213779.66000000003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1494404.4400000002</v>
      </c>
      <c r="C62" s="61">
        <f>SUM(C47+C60)</f>
        <v>991040.38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4031740.85</v>
      </c>
      <c r="F68" s="77">
        <f>SUM(F69:F73)</f>
        <v>3384175.2399999998</v>
      </c>
    </row>
    <row r="69" spans="1:6" x14ac:dyDescent="0.25">
      <c r="A69" s="12"/>
      <c r="B69" s="54"/>
      <c r="C69" s="54"/>
      <c r="D69" s="103" t="s">
        <v>107</v>
      </c>
      <c r="E69" s="162">
        <v>556187.52</v>
      </c>
      <c r="F69" s="163">
        <v>-11203.52</v>
      </c>
    </row>
    <row r="70" spans="1:6" x14ac:dyDescent="0.25">
      <c r="A70" s="12"/>
      <c r="B70" s="54"/>
      <c r="C70" s="54"/>
      <c r="D70" s="103" t="s">
        <v>108</v>
      </c>
      <c r="E70" s="162">
        <v>3475553.33</v>
      </c>
      <c r="F70" s="163">
        <v>3395378.76</v>
      </c>
    </row>
    <row r="71" spans="1:6" x14ac:dyDescent="0.25">
      <c r="A71" s="12"/>
      <c r="B71" s="54"/>
      <c r="C71" s="54"/>
      <c r="D71" s="103" t="s">
        <v>109</v>
      </c>
      <c r="E71" s="162">
        <v>0</v>
      </c>
      <c r="F71" s="163">
        <v>0</v>
      </c>
    </row>
    <row r="72" spans="1:6" x14ac:dyDescent="0.25">
      <c r="A72" s="12"/>
      <c r="B72" s="54"/>
      <c r="C72" s="54"/>
      <c r="D72" s="103" t="s">
        <v>110</v>
      </c>
      <c r="E72" s="162">
        <v>0</v>
      </c>
      <c r="F72" s="163">
        <v>0</v>
      </c>
    </row>
    <row r="73" spans="1:6" x14ac:dyDescent="0.25">
      <c r="A73" s="12"/>
      <c r="B73" s="54"/>
      <c r="C73" s="54"/>
      <c r="D73" s="103" t="s">
        <v>111</v>
      </c>
      <c r="E73" s="162">
        <v>0</v>
      </c>
      <c r="F73" s="163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4031740.85</v>
      </c>
      <c r="F79" s="61">
        <f>F63+F68+F75</f>
        <v>3384175.2399999998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4650623.4700000007</v>
      </c>
      <c r="F81" s="61">
        <f>F59+F79</f>
        <v>4124852.3699999996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965551.65</v>
      </c>
      <c r="Q4" s="18">
        <f>'Formato 1'!C9</f>
        <v>542736.76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965551.65</v>
      </c>
      <c r="Q6" s="18">
        <f>'Formato 1'!C11</f>
        <v>542736.76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282908.26</v>
      </c>
      <c r="Q12" s="18">
        <f>'Formato 1'!C17</f>
        <v>234523.96000000002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226505.92</v>
      </c>
      <c r="Q14" s="18">
        <f>'Formato 1'!C19</f>
        <v>226505.92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33902.39</v>
      </c>
      <c r="Q15" s="18">
        <f>'Formato 1'!C20</f>
        <v>6018.09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20000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2499.9499999999998</v>
      </c>
      <c r="Q19" s="18">
        <f>'Formato 1'!C24</f>
        <v>1999.95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1248459.9100000001</v>
      </c>
      <c r="Q42" s="18">
        <f>'Formato 1'!C47</f>
        <v>777260.72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938279.3</v>
      </c>
      <c r="Q47">
        <f>'Formato 1'!C53</f>
        <v>897285.3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12453.14</v>
      </c>
      <c r="Q48">
        <f>'Formato 1'!C54</f>
        <v>28584.84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-704787.91</v>
      </c>
      <c r="Q49">
        <f>'Formato 1'!C55</f>
        <v>-712090.48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245944.53000000003</v>
      </c>
      <c r="Q53">
        <f>'Formato 1'!C60</f>
        <v>213779.66000000003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1494404.4400000002</v>
      </c>
      <c r="Q54">
        <f>'Formato 1'!C62</f>
        <v>991040.38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388028.92000000004</v>
      </c>
      <c r="Q57">
        <f>'Formato 1'!F9</f>
        <v>509823.43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354025.64</v>
      </c>
      <c r="Q58">
        <f>'Formato 1'!F10</f>
        <v>387083.49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9013</v>
      </c>
      <c r="Q59">
        <f>'Formato 1'!F11</f>
        <v>15547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29270.28</v>
      </c>
      <c r="Q64">
        <f>'Formato 1'!F16</f>
        <v>44142.98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-4280</v>
      </c>
      <c r="Q66">
        <f>'Formato 1'!F18</f>
        <v>63049.96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388028.92000000004</v>
      </c>
      <c r="Q95">
        <f>'Formato 1'!F47</f>
        <v>509823.43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230853.7</v>
      </c>
      <c r="Q102">
        <f>'Formato 1'!F55</f>
        <v>230853.7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230853.7</v>
      </c>
      <c r="Q103">
        <f>'Formato 1'!F57</f>
        <v>230853.7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618882.62000000011</v>
      </c>
      <c r="Q104">
        <f>'Formato 1'!F59</f>
        <v>740677.13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4031740.85</v>
      </c>
      <c r="Q110">
        <f>'Formato 1'!F68</f>
        <v>3384175.2399999998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556187.52</v>
      </c>
      <c r="Q111">
        <f>'Formato 1'!F69</f>
        <v>-11203.52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3475553.33</v>
      </c>
      <c r="Q112">
        <f>'Formato 1'!F70</f>
        <v>3395378.76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4031740.85</v>
      </c>
      <c r="Q119">
        <f>'Formato 1'!F79</f>
        <v>3384175.2399999998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4650623.4700000007</v>
      </c>
      <c r="Q120">
        <f>'Formato 1'!F81</f>
        <v>4124852.3699999996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B7" zoomScale="90" zoomScaleNormal="90" workbookViewId="0">
      <selection activeCell="F42" sqref="F42:F4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83" t="s">
        <v>544</v>
      </c>
      <c r="B1" s="183"/>
      <c r="C1" s="183"/>
      <c r="D1" s="183"/>
      <c r="E1" s="183"/>
      <c r="F1" s="183"/>
      <c r="G1" s="183"/>
      <c r="H1" s="183"/>
    </row>
    <row r="2" spans="1:9" ht="14.25" x14ac:dyDescent="0.45">
      <c r="A2" s="169" t="str">
        <f>ENTE_PUBLICO_A</f>
        <v>Sistema Municipal para el Desarrollo Integral de la Familia de Santa Catarina, Gobierno del Estado de Guanajuato (a)</v>
      </c>
      <c r="B2" s="170"/>
      <c r="C2" s="170"/>
      <c r="D2" s="170"/>
      <c r="E2" s="170"/>
      <c r="F2" s="170"/>
      <c r="G2" s="170"/>
      <c r="H2" s="171"/>
    </row>
    <row r="3" spans="1:9" x14ac:dyDescent="0.25">
      <c r="A3" s="172" t="s">
        <v>120</v>
      </c>
      <c r="B3" s="173"/>
      <c r="C3" s="173"/>
      <c r="D3" s="173"/>
      <c r="E3" s="173"/>
      <c r="F3" s="173"/>
      <c r="G3" s="173"/>
      <c r="H3" s="174"/>
    </row>
    <row r="4" spans="1:9" ht="14.25" x14ac:dyDescent="0.45">
      <c r="A4" s="175" t="str">
        <f>PERIODO_INFORME</f>
        <v>Al 31 de diciembre de 2021 y al 30 de septiembre de 2022 (b)</v>
      </c>
      <c r="B4" s="176"/>
      <c r="C4" s="176"/>
      <c r="D4" s="176"/>
      <c r="E4" s="176"/>
      <c r="F4" s="176"/>
      <c r="G4" s="176"/>
      <c r="H4" s="177"/>
    </row>
    <row r="5" spans="1:9" ht="14.25" x14ac:dyDescent="0.45">
      <c r="A5" s="178" t="s">
        <v>118</v>
      </c>
      <c r="B5" s="179"/>
      <c r="C5" s="179"/>
      <c r="D5" s="179"/>
      <c r="E5" s="179"/>
      <c r="F5" s="179"/>
      <c r="G5" s="179"/>
      <c r="H5" s="180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" si="2">SUM(C14:C16)</f>
        <v>0</v>
      </c>
      <c r="D13" s="60">
        <f t="shared" ref="D13:H13" si="3">SUM(D14:D16)</f>
        <v>0</v>
      </c>
      <c r="E13" s="60">
        <f t="shared" si="3"/>
        <v>0</v>
      </c>
      <c r="F13" s="60">
        <f t="shared" si="3"/>
        <v>0</v>
      </c>
      <c r="G13" s="60">
        <f t="shared" si="3"/>
        <v>0</v>
      </c>
      <c r="H13" s="60">
        <f t="shared" si="3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1"/>
      <c r="D18" s="131"/>
      <c r="E18" s="131"/>
      <c r="F18" s="61">
        <v>0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4">C8+C18</f>
        <v>0</v>
      </c>
      <c r="D20" s="61">
        <f t="shared" si="4"/>
        <v>0</v>
      </c>
      <c r="E20" s="61">
        <f t="shared" si="4"/>
        <v>0</v>
      </c>
      <c r="F20" s="61">
        <f t="shared" si="4"/>
        <v>0</v>
      </c>
      <c r="G20" s="61">
        <f t="shared" si="4"/>
        <v>0</v>
      </c>
      <c r="H20" s="61">
        <f t="shared" si="4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3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1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443</v>
      </c>
      <c r="B24" s="60">
        <v>1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444</v>
      </c>
      <c r="B25" s="60">
        <v>1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3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1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1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1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82" t="s">
        <v>3300</v>
      </c>
      <c r="B33" s="182"/>
      <c r="C33" s="182"/>
      <c r="D33" s="182"/>
      <c r="E33" s="182"/>
      <c r="F33" s="182"/>
      <c r="G33" s="182"/>
      <c r="H33" s="182"/>
    </row>
    <row r="34" spans="1:8" ht="12" customHeight="1" x14ac:dyDescent="0.25">
      <c r="A34" s="182"/>
      <c r="B34" s="182"/>
      <c r="C34" s="182"/>
      <c r="D34" s="182"/>
      <c r="E34" s="182"/>
      <c r="F34" s="182"/>
      <c r="G34" s="182"/>
      <c r="H34" s="182"/>
    </row>
    <row r="35" spans="1:8" ht="12" customHeight="1" x14ac:dyDescent="0.25">
      <c r="A35" s="182"/>
      <c r="B35" s="182"/>
      <c r="C35" s="182"/>
      <c r="D35" s="182"/>
      <c r="E35" s="182"/>
      <c r="F35" s="182"/>
      <c r="G35" s="182"/>
      <c r="H35" s="182"/>
    </row>
    <row r="36" spans="1:8" ht="12" customHeight="1" x14ac:dyDescent="0.25">
      <c r="A36" s="182"/>
      <c r="B36" s="182"/>
      <c r="C36" s="182"/>
      <c r="D36" s="182"/>
      <c r="E36" s="182"/>
      <c r="F36" s="182"/>
      <c r="G36" s="182"/>
      <c r="H36" s="182"/>
    </row>
    <row r="37" spans="1:8" ht="12" customHeight="1" x14ac:dyDescent="0.25">
      <c r="A37" s="182"/>
      <c r="B37" s="182"/>
      <c r="C37" s="182"/>
      <c r="D37" s="182"/>
      <c r="E37" s="182"/>
      <c r="F37" s="182"/>
      <c r="G37" s="182"/>
      <c r="H37" s="182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3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3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G1" zoomScale="90" zoomScaleNormal="90" workbookViewId="0">
      <selection activeCell="K8" sqref="K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81" t="s">
        <v>543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11"/>
    </row>
    <row r="2" spans="1:12" ht="14.25" x14ac:dyDescent="0.45">
      <c r="A2" s="169" t="str">
        <f>ENTE_PUBLICO_A</f>
        <v>Sistema Municipal para el Desarrollo Integral de la Familia de Santa Catarina, Gobierno del Estado de Guanajuato (a)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</row>
    <row r="3" spans="1:12" x14ac:dyDescent="0.25">
      <c r="A3" s="172" t="s">
        <v>146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2" ht="14.25" x14ac:dyDescent="0.45">
      <c r="A4" s="175" t="str">
        <f>TRIMESTRE</f>
        <v>Del 1 de enero al 30 de septiembre de 2022 (b)</v>
      </c>
      <c r="B4" s="176"/>
      <c r="C4" s="176"/>
      <c r="D4" s="176"/>
      <c r="E4" s="176"/>
      <c r="F4" s="176"/>
      <c r="G4" s="176"/>
      <c r="H4" s="176"/>
      <c r="I4" s="176"/>
      <c r="J4" s="176"/>
      <c r="K4" s="177"/>
    </row>
    <row r="5" spans="1:12" ht="14.25" x14ac:dyDescent="0.45">
      <c r="A5" s="172" t="s">
        <v>118</v>
      </c>
      <c r="B5" s="173"/>
      <c r="C5" s="173"/>
      <c r="D5" s="173"/>
      <c r="E5" s="173"/>
      <c r="F5" s="173"/>
      <c r="G5" s="173"/>
      <c r="H5" s="173"/>
      <c r="I5" s="173"/>
      <c r="J5" s="173"/>
      <c r="K5" s="174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septiembre de 2022 (k)</v>
      </c>
      <c r="J6" s="130" t="str">
        <f>MONTO2</f>
        <v>Monto pagado de la inversión actualizado al 30 de septiembre de 2022 (l)</v>
      </c>
      <c r="K6" s="130" t="str">
        <f>SALDO_PENDIENTE</f>
        <v>Saldo pendiente por pagar de la inversión al 30 de septiembre de 2022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>
        <v>0</v>
      </c>
      <c r="F9" s="60"/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>
        <v>0</v>
      </c>
      <c r="F10" s="60"/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>
        <v>0</v>
      </c>
      <c r="F11" s="60"/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>
        <v>0</v>
      </c>
      <c r="F12" s="60"/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>
        <v>0</v>
      </c>
      <c r="F15" s="60"/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>
        <v>0</v>
      </c>
      <c r="F16" s="60"/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>
        <v>0</v>
      </c>
      <c r="F17" s="60"/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>
        <v>0</v>
      </c>
      <c r="F18" s="60"/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VERO</cp:lastModifiedBy>
  <cp:lastPrinted>2017-02-04T00:56:20Z</cp:lastPrinted>
  <dcterms:created xsi:type="dcterms:W3CDTF">2017-01-19T17:59:06Z</dcterms:created>
  <dcterms:modified xsi:type="dcterms:W3CDTF">2022-10-28T21:07:31Z</dcterms:modified>
</cp:coreProperties>
</file>