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31" i="4" l="1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0" i="4" l="1"/>
  <c r="F70" i="4"/>
  <c r="D70" i="4"/>
  <c r="H60" i="4"/>
  <c r="E68" i="4"/>
  <c r="H68" i="4" s="1"/>
  <c r="E66" i="4"/>
  <c r="H66" i="4" s="1"/>
  <c r="E64" i="4"/>
  <c r="H64" i="4" s="1"/>
  <c r="E62" i="4"/>
  <c r="E70" i="4" s="1"/>
  <c r="E60" i="4"/>
  <c r="E58" i="4"/>
  <c r="H58" i="4" s="1"/>
  <c r="E56" i="4"/>
  <c r="H56" i="4" s="1"/>
  <c r="C70" i="4"/>
  <c r="G48" i="4"/>
  <c r="F48" i="4"/>
  <c r="H45" i="4"/>
  <c r="H44" i="4"/>
  <c r="H43" i="4"/>
  <c r="H48" i="4" s="1"/>
  <c r="E48" i="4"/>
  <c r="E46" i="4"/>
  <c r="H46" i="4" s="1"/>
  <c r="E45" i="4"/>
  <c r="E44" i="4"/>
  <c r="E43" i="4"/>
  <c r="D48" i="4"/>
  <c r="C4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4" i="4"/>
  <c r="F34" i="4"/>
  <c r="D34" i="4"/>
  <c r="C34" i="4"/>
  <c r="H70" i="4" l="1"/>
  <c r="H62" i="4"/>
  <c r="H34" i="4"/>
  <c r="E34" i="4"/>
  <c r="H38" i="5" l="1"/>
  <c r="H37" i="5"/>
  <c r="H30" i="5"/>
  <c r="H29" i="5"/>
  <c r="H21" i="5"/>
  <c r="H8" i="5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E29" i="5"/>
  <c r="E28" i="5"/>
  <c r="H28" i="5" s="1"/>
  <c r="E27" i="5"/>
  <c r="H27" i="5" s="1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5" i="6"/>
  <c r="H74" i="6"/>
  <c r="H63" i="6"/>
  <c r="H62" i="6"/>
  <c r="H51" i="6"/>
  <c r="H50" i="6"/>
  <c r="H39" i="6"/>
  <c r="H38" i="6"/>
  <c r="H21" i="6"/>
  <c r="H12" i="6"/>
  <c r="H11" i="6"/>
  <c r="H8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C57" i="6"/>
  <c r="C53" i="6"/>
  <c r="C43" i="6"/>
  <c r="C33" i="6"/>
  <c r="E33" i="6" s="1"/>
  <c r="C23" i="6"/>
  <c r="C13" i="6"/>
  <c r="C5" i="6"/>
  <c r="D42" i="5" l="1"/>
  <c r="C42" i="5"/>
  <c r="H65" i="6"/>
  <c r="E57" i="6"/>
  <c r="H57" i="6" s="1"/>
  <c r="E53" i="6"/>
  <c r="H53" i="6" s="1"/>
  <c r="E43" i="6"/>
  <c r="H43" i="6" s="1"/>
  <c r="H33" i="6"/>
  <c r="E23" i="6"/>
  <c r="H23" i="6" s="1"/>
  <c r="E13" i="6"/>
  <c r="H13" i="6" s="1"/>
  <c r="E5" i="6"/>
  <c r="H5" i="6" s="1"/>
  <c r="H25" i="5"/>
  <c r="H16" i="5"/>
  <c r="H36" i="5"/>
  <c r="E16" i="8"/>
  <c r="H6" i="5"/>
  <c r="D77" i="6"/>
  <c r="G77" i="6"/>
  <c r="F77" i="6"/>
  <c r="E6" i="5"/>
  <c r="G42" i="5"/>
  <c r="C77" i="6"/>
  <c r="F42" i="5"/>
  <c r="E36" i="5"/>
  <c r="E25" i="5"/>
  <c r="E16" i="5"/>
  <c r="H16" i="8"/>
  <c r="H42" i="5" l="1"/>
  <c r="E42" i="5"/>
  <c r="H77" i="6"/>
  <c r="E77" i="6"/>
</calcChain>
</file>

<file path=xl/sharedStrings.xml><?xml version="1.0" encoding="utf-8"?>
<sst xmlns="http://schemas.openxmlformats.org/spreadsheetml/2006/main" count="217" uniqueCount="158">
  <si>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</si>
  <si>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</si>
  <si>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</si>
  <si>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</si>
  <si>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</si>
  <si>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</si>
  <si>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</si>
  <si>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</si>
  <si>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</si>
  <si>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</si>
  <si>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</si>
  <si>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</si>
  <si>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</si>
  <si>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</si>
  <si>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</si>
  <si>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</si>
  <si>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</si>
  <si>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</si>
  <si>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</si>
  <si>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</si>
  <si>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</si>
  <si>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</si>
  <si>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</si>
  <si>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</si>
  <si>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</si>
  <si>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</si>
  <si>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</si>
  <si>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</si>
  <si>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</si>
  <si>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</si>
  <si>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</si>
  <si>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</si>
  <si>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</si>
  <si>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</si>
  <si>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</si>
  <si>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</si>
  <si>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</si>
  <si>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</si>
  <si>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</si>
  <si>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</si>
  <si>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</si>
  <si>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</si>
  <si>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</si>
  <si>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</si>
  <si>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</si>
  <si>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</si>
  <si>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</si>
  <si>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</si>
  <si>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</si>
  <si>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</si>
  <si>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</si>
  <si>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</si>
  <si>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</si>
  <si>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</si>
  <si>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</si>
  <si>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</si>
  <si>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</si>
  <si>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</si>
  <si>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</si>
  <si>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</si>
  <si>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</si>
  <si>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</si>
  <si>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</si>
  <si>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</si>
  <si>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</si>
  <si>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</si>
  <si>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</si>
  <si>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</si>
  <si>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</si>
  <si>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</si>
  <si>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</si>
  <si>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</si>
  <si>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</si>
  <si>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</si>
  <si>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</si>
  <si>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</si>
  <si>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</si>
  <si>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</si>
  <si>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</si>
  <si>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</si>
  <si>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</si>
  <si>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</si>
  <si>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</si>
  <si>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</si>
  <si>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</si>
  <si>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</si>
  <si>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</si>
  <si>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</si>
  <si>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</si>
  <si>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</si>
  <si>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</si>
  <si>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</si>
  <si>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</si>
  <si>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</si>
  <si>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</si>
  <si>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</si>
  <si>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</si>
  <si>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</si>
  <si>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</si>
  <si>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</si>
  <si>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</si>
  <si>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</si>
  <si>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</si>
  <si>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</si>
  <si>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</si>
  <si>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</si>
  <si>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</si>
  <si>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</si>
  <si>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</si>
  <si>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</si>
  <si>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</si>
  <si>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</si>
  <si>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</si>
  <si>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</si>
  <si>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</si>
  <si>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</si>
  <si>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</si>
  <si>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</si>
  <si>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</si>
  <si>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</si>
  <si>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</si>
  <si>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</si>
  <si>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</si>
  <si>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</si>
  <si>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</si>
  <si>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</si>
  <si>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</si>
  <si>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</si>
  <si>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Santa Catarina, Gto
Estado Analítico del Ejercicio del Presupuesto de Egresos
Clasificación por Objeto del Gasto(Capítulo y Concepto)
Del 1 de Enero AL 31 DE DICIEMBRE DEL 2022</t>
  </si>
  <si>
    <t>Municipio de Santa Catarina, Gto
Estado Analítico del Ejercicio del Presupuesto de Egresos
Clasificación Ecónomica (Por Tipo de Gasto)
Del 1 de Enero AL 31 DE DICIEMBRE DEL 2022</t>
  </si>
  <si>
    <t>Coordinacion de Ecologia</t>
  </si>
  <si>
    <t>Despacho del Presidente Municipal</t>
  </si>
  <si>
    <t>Sindicatura</t>
  </si>
  <si>
    <t>Despacho de Regidores</t>
  </si>
  <si>
    <t>Secretaría del Ayuntamiento</t>
  </si>
  <si>
    <t>Coordinación de Planeación</t>
  </si>
  <si>
    <t>Coordinación de UMAIP</t>
  </si>
  <si>
    <t>Coordinación de Comunicación Social</t>
  </si>
  <si>
    <t>Tesorería Municipal</t>
  </si>
  <si>
    <t>Contraloría Municipal</t>
  </si>
  <si>
    <t>Oficialía Mayor</t>
  </si>
  <si>
    <t>DIRECCION DE DES. URBANO</t>
  </si>
  <si>
    <t>Dirección de Obras Publicas Municipales</t>
  </si>
  <si>
    <t>Dirección de Catastro, Desarrollo Urbano</t>
  </si>
  <si>
    <t>Coordinación de Servicios Municipales</t>
  </si>
  <si>
    <t>Dirección de Casa de la Cultura</t>
  </si>
  <si>
    <t>Dirección de Deportes</t>
  </si>
  <si>
    <t>Coordinación de Educación</t>
  </si>
  <si>
    <t>Coordinación de la Juventud</t>
  </si>
  <si>
    <t>Desarrollo rural</t>
  </si>
  <si>
    <t>Desarrollo economico</t>
  </si>
  <si>
    <t>Migrantes</t>
  </si>
  <si>
    <t>Dirección de Seguridad Publica y Vialida</t>
  </si>
  <si>
    <t>Coordinación de Protección Civil</t>
  </si>
  <si>
    <t>Municipio de Santa Catarina, Gto
Estado Analítico del Ejercicio del Presupuesto de Egresos
Clasificación Administrativa
Del 1 de Enero AL 31 DE DICIEMBRE DEL 2022</t>
  </si>
  <si>
    <t>Gobierno (Federal/Estatal/Municipal) de Municipio de Santa Catarina, Gto
Estado Analítico del Ejercicio del Presupuesto de Egresos
Clasificación Administrativa
Del 1 de Enero AL 31 DE DICIEMBRE DEL 2022</t>
  </si>
  <si>
    <t>Sector Paraestatal del Gobierno (Federal/Estatal/Municipal) de Municipio de Santa Catarina, Gto
Estado Analítico del Ejercicio del Presupuesto de Egresos
Clasificación Administrativa
Del 1 de Enero AL 31 DE DICIEMBRE DEL 2022</t>
  </si>
  <si>
    <t>Municipio de Santa Catarina, Gto
Estado Análitico del Ejercicio del Presupuesto de Egresos
Clasificación Funcional (Finalidad y Función)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</si>
</sst>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1847850</xdr:colOff>
      <xdr:row>81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181225" y="12306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885825</xdr:colOff>
      <xdr:row>81</xdr:row>
      <xdr:rowOff>76201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857875" y="123063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topLeftCell="A50" zoomScaleNormal="100" workbookViewId="0">
      <selection activeCell="F80" sqref="F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33618127.589999996</v>
      </c>
      <c r="D5" s="14">
        <f>SUM(D6:D12)</f>
        <v>1257648.8500000001</v>
      </c>
      <c r="E5" s="14">
        <f>C5+D5</f>
        <v>34875776.439999998</v>
      </c>
      <c r="F5" s="14">
        <f>SUM(F6:F12)</f>
        <v>31988724.25</v>
      </c>
      <c r="G5" s="14">
        <f>SUM(G6:G12)</f>
        <v>31988724.25</v>
      </c>
      <c r="H5" s="14">
        <f>E5-F5</f>
        <v>2887052.1899999976</v>
      </c>
    </row>
    <row r="6" spans="1:8" x14ac:dyDescent="0.2">
      <c r="A6" s="49">
        <v>1100</v>
      </c>
      <c r="B6" s="11" t="s">
        <v>70</v>
      </c>
      <c r="C6" s="15">
        <v>22661143.34</v>
      </c>
      <c r="D6" s="15">
        <v>-2845659.13</v>
      </c>
      <c r="E6" s="15">
        <f t="shared" ref="E6:E69" si="0">C6+D6</f>
        <v>19815484.210000001</v>
      </c>
      <c r="F6" s="15">
        <v>19657647.43</v>
      </c>
      <c r="G6" s="15">
        <v>19657647.43</v>
      </c>
      <c r="H6" s="15">
        <f t="shared" ref="H6:H69" si="1">E6-F6</f>
        <v>157836.78000000119</v>
      </c>
    </row>
    <row r="7" spans="1:8" x14ac:dyDescent="0.2">
      <c r="A7" s="49">
        <v>1200</v>
      </c>
      <c r="B7" s="11" t="s">
        <v>71</v>
      </c>
      <c r="C7" s="15">
        <v>786067.65</v>
      </c>
      <c r="D7" s="15">
        <v>4694570.66</v>
      </c>
      <c r="E7" s="15">
        <f t="shared" si="0"/>
        <v>5480638.3100000005</v>
      </c>
      <c r="F7" s="15">
        <v>5340592.51</v>
      </c>
      <c r="G7" s="15">
        <v>5340592.51</v>
      </c>
      <c r="H7" s="15">
        <f t="shared" si="1"/>
        <v>140045.80000000075</v>
      </c>
    </row>
    <row r="8" spans="1:8" x14ac:dyDescent="0.2">
      <c r="A8" s="49">
        <v>1300</v>
      </c>
      <c r="B8" s="11" t="s">
        <v>72</v>
      </c>
      <c r="C8" s="15">
        <v>4285417.2</v>
      </c>
      <c r="D8" s="15">
        <v>359034.05</v>
      </c>
      <c r="E8" s="15">
        <f t="shared" si="0"/>
        <v>4644451.25</v>
      </c>
      <c r="F8" s="15">
        <v>3800759.46</v>
      </c>
      <c r="G8" s="15">
        <v>3800759.46</v>
      </c>
      <c r="H8" s="15">
        <f t="shared" si="1"/>
        <v>843691.79</v>
      </c>
    </row>
    <row r="9" spans="1:8" x14ac:dyDescent="0.2">
      <c r="A9" s="49">
        <v>1400</v>
      </c>
      <c r="B9" s="11" t="s">
        <v>35</v>
      </c>
      <c r="C9" s="15">
        <v>0</v>
      </c>
      <c r="D9" s="15">
        <v>6000</v>
      </c>
      <c r="E9" s="15">
        <f t="shared" si="0"/>
        <v>6000</v>
      </c>
      <c r="F9" s="15">
        <v>4776.9399999999996</v>
      </c>
      <c r="G9" s="15">
        <v>4776.9399999999996</v>
      </c>
      <c r="H9" s="15">
        <f t="shared" si="1"/>
        <v>1223.0600000000004</v>
      </c>
    </row>
    <row r="10" spans="1:8" x14ac:dyDescent="0.2">
      <c r="A10" s="49">
        <v>1500</v>
      </c>
      <c r="B10" s="11" t="s">
        <v>73</v>
      </c>
      <c r="C10" s="15">
        <v>5885499.4000000004</v>
      </c>
      <c r="D10" s="15">
        <v>-956296.73</v>
      </c>
      <c r="E10" s="15">
        <f t="shared" si="0"/>
        <v>4929202.67</v>
      </c>
      <c r="F10" s="15">
        <v>3184947.91</v>
      </c>
      <c r="G10" s="15">
        <v>3184947.91</v>
      </c>
      <c r="H10" s="15">
        <f t="shared" si="1"/>
        <v>1744254.7599999998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3828723.18</v>
      </c>
      <c r="D13" s="15">
        <f>SUM(D14:D22)</f>
        <v>6078180.290000001</v>
      </c>
      <c r="E13" s="15">
        <f t="shared" si="0"/>
        <v>9906903.4700000007</v>
      </c>
      <c r="F13" s="15">
        <f>SUM(F14:F22)</f>
        <v>8738759.959999999</v>
      </c>
      <c r="G13" s="15">
        <f>SUM(G14:G22)</f>
        <v>8738759.959999999</v>
      </c>
      <c r="H13" s="15">
        <f t="shared" si="1"/>
        <v>1168143.5100000016</v>
      </c>
    </row>
    <row r="14" spans="1:8" x14ac:dyDescent="0.2">
      <c r="A14" s="49">
        <v>2100</v>
      </c>
      <c r="B14" s="11" t="s">
        <v>75</v>
      </c>
      <c r="C14" s="15">
        <v>530080</v>
      </c>
      <c r="D14" s="15">
        <v>694219.01</v>
      </c>
      <c r="E14" s="15">
        <f t="shared" si="0"/>
        <v>1224299.01</v>
      </c>
      <c r="F14" s="15">
        <v>867096.48</v>
      </c>
      <c r="G14" s="15">
        <v>867096.48</v>
      </c>
      <c r="H14" s="15">
        <f t="shared" si="1"/>
        <v>357202.53</v>
      </c>
    </row>
    <row r="15" spans="1:8" x14ac:dyDescent="0.2">
      <c r="A15" s="49">
        <v>2200</v>
      </c>
      <c r="B15" s="11" t="s">
        <v>76</v>
      </c>
      <c r="C15" s="15">
        <v>205900</v>
      </c>
      <c r="D15" s="15">
        <v>493475.95</v>
      </c>
      <c r="E15" s="15">
        <f t="shared" si="0"/>
        <v>699375.95</v>
      </c>
      <c r="F15" s="15">
        <v>575160.29</v>
      </c>
      <c r="G15" s="15">
        <v>575160.29</v>
      </c>
      <c r="H15" s="15">
        <f t="shared" si="1"/>
        <v>124215.65999999992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623400</v>
      </c>
      <c r="D17" s="15">
        <v>1498849.76</v>
      </c>
      <c r="E17" s="15">
        <f t="shared" si="0"/>
        <v>2122249.7599999998</v>
      </c>
      <c r="F17" s="15">
        <v>1811157.27</v>
      </c>
      <c r="G17" s="15">
        <v>1811157.27</v>
      </c>
      <c r="H17" s="15">
        <f t="shared" si="1"/>
        <v>311092.48999999976</v>
      </c>
    </row>
    <row r="18" spans="1:8" x14ac:dyDescent="0.2">
      <c r="A18" s="49">
        <v>2500</v>
      </c>
      <c r="B18" s="11" t="s">
        <v>79</v>
      </c>
      <c r="C18" s="15">
        <v>60000</v>
      </c>
      <c r="D18" s="15">
        <v>28500</v>
      </c>
      <c r="E18" s="15">
        <f t="shared" si="0"/>
        <v>88500</v>
      </c>
      <c r="F18" s="15">
        <v>57296.26</v>
      </c>
      <c r="G18" s="15">
        <v>57296.26</v>
      </c>
      <c r="H18" s="15">
        <f t="shared" si="1"/>
        <v>31203.739999999998</v>
      </c>
    </row>
    <row r="19" spans="1:8" x14ac:dyDescent="0.2">
      <c r="A19" s="49">
        <v>2600</v>
      </c>
      <c r="B19" s="11" t="s">
        <v>80</v>
      </c>
      <c r="C19" s="15">
        <v>2173143.1800000002</v>
      </c>
      <c r="D19" s="15">
        <v>2435965.52</v>
      </c>
      <c r="E19" s="15">
        <f t="shared" si="0"/>
        <v>4609108.7</v>
      </c>
      <c r="F19" s="15">
        <v>4587485.47</v>
      </c>
      <c r="G19" s="15">
        <v>4587485.47</v>
      </c>
      <c r="H19" s="15">
        <f t="shared" si="1"/>
        <v>21623.230000000447</v>
      </c>
    </row>
    <row r="20" spans="1:8" x14ac:dyDescent="0.2">
      <c r="A20" s="49">
        <v>2700</v>
      </c>
      <c r="B20" s="11" t="s">
        <v>81</v>
      </c>
      <c r="C20" s="15">
        <v>166000</v>
      </c>
      <c r="D20" s="15">
        <v>575695.48</v>
      </c>
      <c r="E20" s="15">
        <f t="shared" si="0"/>
        <v>741695.48</v>
      </c>
      <c r="F20" s="15">
        <v>582718.65</v>
      </c>
      <c r="G20" s="15">
        <v>582718.65</v>
      </c>
      <c r="H20" s="15">
        <f t="shared" si="1"/>
        <v>158976.82999999996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70200</v>
      </c>
      <c r="D22" s="15">
        <v>351474.57</v>
      </c>
      <c r="E22" s="15">
        <f t="shared" si="0"/>
        <v>421674.57</v>
      </c>
      <c r="F22" s="15">
        <v>257845.54</v>
      </c>
      <c r="G22" s="15">
        <v>257845.54</v>
      </c>
      <c r="H22" s="15">
        <f t="shared" si="1"/>
        <v>163829.03</v>
      </c>
    </row>
    <row r="23" spans="1:8" x14ac:dyDescent="0.2">
      <c r="A23" s="48" t="s">
        <v>63</v>
      </c>
      <c r="B23" s="7"/>
      <c r="C23" s="15">
        <f>SUM(C24:C32)</f>
        <v>8392720.9100000001</v>
      </c>
      <c r="D23" s="15">
        <f>SUM(D24:D32)</f>
        <v>9829878.160000002</v>
      </c>
      <c r="E23" s="15">
        <f t="shared" si="0"/>
        <v>18222599.07</v>
      </c>
      <c r="F23" s="15">
        <f>SUM(F24:F32)</f>
        <v>16608959.830000002</v>
      </c>
      <c r="G23" s="15">
        <f>SUM(G24:G32)</f>
        <v>16608959.830000002</v>
      </c>
      <c r="H23" s="15">
        <f t="shared" si="1"/>
        <v>1613639.2399999984</v>
      </c>
    </row>
    <row r="24" spans="1:8" x14ac:dyDescent="0.2">
      <c r="A24" s="49">
        <v>3100</v>
      </c>
      <c r="B24" s="11" t="s">
        <v>84</v>
      </c>
      <c r="C24" s="15">
        <v>3116680.91</v>
      </c>
      <c r="D24" s="15">
        <v>1299540.29</v>
      </c>
      <c r="E24" s="15">
        <f t="shared" si="0"/>
        <v>4416221.2</v>
      </c>
      <c r="F24" s="15">
        <v>4190142.38</v>
      </c>
      <c r="G24" s="15">
        <v>4190142.38</v>
      </c>
      <c r="H24" s="15">
        <f t="shared" si="1"/>
        <v>226078.8200000003</v>
      </c>
    </row>
    <row r="25" spans="1:8" x14ac:dyDescent="0.2">
      <c r="A25" s="49">
        <v>3200</v>
      </c>
      <c r="B25" s="11" t="s">
        <v>85</v>
      </c>
      <c r="C25" s="15">
        <v>82000</v>
      </c>
      <c r="D25" s="15">
        <v>1275616.33</v>
      </c>
      <c r="E25" s="15">
        <f t="shared" si="0"/>
        <v>1357616.33</v>
      </c>
      <c r="F25" s="15">
        <v>1309611.33</v>
      </c>
      <c r="G25" s="15">
        <v>1309611.33</v>
      </c>
      <c r="H25" s="15">
        <f t="shared" si="1"/>
        <v>48005</v>
      </c>
    </row>
    <row r="26" spans="1:8" x14ac:dyDescent="0.2">
      <c r="A26" s="49">
        <v>3300</v>
      </c>
      <c r="B26" s="11" t="s">
        <v>86</v>
      </c>
      <c r="C26" s="15">
        <v>370720</v>
      </c>
      <c r="D26" s="15">
        <v>574929.24</v>
      </c>
      <c r="E26" s="15">
        <f t="shared" si="0"/>
        <v>945649.24</v>
      </c>
      <c r="F26" s="15">
        <v>742721</v>
      </c>
      <c r="G26" s="15">
        <v>742721</v>
      </c>
      <c r="H26" s="15">
        <f t="shared" si="1"/>
        <v>202928.24</v>
      </c>
    </row>
    <row r="27" spans="1:8" x14ac:dyDescent="0.2">
      <c r="A27" s="49">
        <v>3400</v>
      </c>
      <c r="B27" s="11" t="s">
        <v>87</v>
      </c>
      <c r="C27" s="15">
        <v>10000</v>
      </c>
      <c r="D27" s="15">
        <v>1190186.55</v>
      </c>
      <c r="E27" s="15">
        <f t="shared" si="0"/>
        <v>1200186.55</v>
      </c>
      <c r="F27" s="15">
        <v>1120133.33</v>
      </c>
      <c r="G27" s="15">
        <v>1120133.33</v>
      </c>
      <c r="H27" s="15">
        <f t="shared" si="1"/>
        <v>80053.219999999972</v>
      </c>
    </row>
    <row r="28" spans="1:8" x14ac:dyDescent="0.2">
      <c r="A28" s="49">
        <v>3500</v>
      </c>
      <c r="B28" s="11" t="s">
        <v>88</v>
      </c>
      <c r="C28" s="15">
        <v>993800</v>
      </c>
      <c r="D28" s="15">
        <v>1917277.67</v>
      </c>
      <c r="E28" s="15">
        <f t="shared" si="0"/>
        <v>2911077.67</v>
      </c>
      <c r="F28" s="15">
        <v>2563406.04</v>
      </c>
      <c r="G28" s="15">
        <v>2563406.04</v>
      </c>
      <c r="H28" s="15">
        <f t="shared" si="1"/>
        <v>347671.62999999989</v>
      </c>
    </row>
    <row r="29" spans="1:8" x14ac:dyDescent="0.2">
      <c r="A29" s="49">
        <v>3600</v>
      </c>
      <c r="B29" s="11" t="s">
        <v>89</v>
      </c>
      <c r="C29" s="15">
        <v>200000</v>
      </c>
      <c r="D29" s="15">
        <v>196659.4</v>
      </c>
      <c r="E29" s="15">
        <f t="shared" si="0"/>
        <v>396659.4</v>
      </c>
      <c r="F29" s="15">
        <v>375169.15</v>
      </c>
      <c r="G29" s="15">
        <v>375169.15</v>
      </c>
      <c r="H29" s="15">
        <f t="shared" si="1"/>
        <v>21490.25</v>
      </c>
    </row>
    <row r="30" spans="1:8" x14ac:dyDescent="0.2">
      <c r="A30" s="49">
        <v>3700</v>
      </c>
      <c r="B30" s="11" t="s">
        <v>90</v>
      </c>
      <c r="C30" s="15">
        <v>371200</v>
      </c>
      <c r="D30" s="15">
        <v>150102.01</v>
      </c>
      <c r="E30" s="15">
        <f t="shared" si="0"/>
        <v>521302.01</v>
      </c>
      <c r="F30" s="15">
        <v>314335.05</v>
      </c>
      <c r="G30" s="15">
        <v>314335.05</v>
      </c>
      <c r="H30" s="15">
        <f t="shared" si="1"/>
        <v>206966.96000000002</v>
      </c>
    </row>
    <row r="31" spans="1:8" x14ac:dyDescent="0.2">
      <c r="A31" s="49">
        <v>3800</v>
      </c>
      <c r="B31" s="11" t="s">
        <v>91</v>
      </c>
      <c r="C31" s="15">
        <v>2985000</v>
      </c>
      <c r="D31" s="15">
        <v>2373168.79</v>
      </c>
      <c r="E31" s="15">
        <f t="shared" si="0"/>
        <v>5358168.79</v>
      </c>
      <c r="F31" s="15">
        <v>5248663.55</v>
      </c>
      <c r="G31" s="15">
        <v>5248663.55</v>
      </c>
      <c r="H31" s="15">
        <f t="shared" si="1"/>
        <v>109505.24000000022</v>
      </c>
    </row>
    <row r="32" spans="1:8" x14ac:dyDescent="0.2">
      <c r="A32" s="49">
        <v>3900</v>
      </c>
      <c r="B32" s="11" t="s">
        <v>19</v>
      </c>
      <c r="C32" s="15">
        <v>263320</v>
      </c>
      <c r="D32" s="15">
        <v>852397.88</v>
      </c>
      <c r="E32" s="15">
        <f t="shared" si="0"/>
        <v>1115717.8799999999</v>
      </c>
      <c r="F32" s="15">
        <v>744778</v>
      </c>
      <c r="G32" s="15">
        <v>744778</v>
      </c>
      <c r="H32" s="15">
        <f t="shared" si="1"/>
        <v>370939.87999999989</v>
      </c>
    </row>
    <row r="33" spans="1:8" x14ac:dyDescent="0.2">
      <c r="A33" s="48" t="s">
        <v>64</v>
      </c>
      <c r="B33" s="7"/>
      <c r="C33" s="15">
        <f>SUM(C34:C42)</f>
        <v>5990000</v>
      </c>
      <c r="D33" s="15">
        <f>SUM(D34:D42)</f>
        <v>6998984.3799999999</v>
      </c>
      <c r="E33" s="15">
        <f t="shared" si="0"/>
        <v>12988984.379999999</v>
      </c>
      <c r="F33" s="15">
        <f>SUM(F34:F42)</f>
        <v>12470280.440000001</v>
      </c>
      <c r="G33" s="15">
        <f>SUM(G34:G42)</f>
        <v>12470280.440000001</v>
      </c>
      <c r="H33" s="15">
        <f t="shared" si="1"/>
        <v>518703.93999999762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3600000</v>
      </c>
      <c r="D35" s="15">
        <v>1085550</v>
      </c>
      <c r="E35" s="15">
        <f t="shared" si="0"/>
        <v>4685550</v>
      </c>
      <c r="F35" s="15">
        <v>4685550</v>
      </c>
      <c r="G35" s="15">
        <v>4685550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2390000</v>
      </c>
      <c r="D37" s="15">
        <v>5913434.3799999999</v>
      </c>
      <c r="E37" s="15">
        <f t="shared" si="0"/>
        <v>8303434.3799999999</v>
      </c>
      <c r="F37" s="15">
        <v>7784730.4400000004</v>
      </c>
      <c r="G37" s="15">
        <v>7784730.4400000004</v>
      </c>
      <c r="H37" s="15">
        <f t="shared" si="1"/>
        <v>518703.93999999948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235300</v>
      </c>
      <c r="D43" s="15">
        <f>SUM(D44:D52)</f>
        <v>2794858.8299999996</v>
      </c>
      <c r="E43" s="15">
        <f t="shared" si="0"/>
        <v>3030158.8299999996</v>
      </c>
      <c r="F43" s="15">
        <f>SUM(F44:F52)</f>
        <v>2344171.88</v>
      </c>
      <c r="G43" s="15">
        <f>SUM(G44:G52)</f>
        <v>2344171.88</v>
      </c>
      <c r="H43" s="15">
        <f t="shared" si="1"/>
        <v>685986.94999999972</v>
      </c>
    </row>
    <row r="44" spans="1:8" x14ac:dyDescent="0.2">
      <c r="A44" s="49">
        <v>5100</v>
      </c>
      <c r="B44" s="11" t="s">
        <v>99</v>
      </c>
      <c r="C44" s="15">
        <v>133000</v>
      </c>
      <c r="D44" s="15">
        <v>753198.86</v>
      </c>
      <c r="E44" s="15">
        <f t="shared" si="0"/>
        <v>886198.86</v>
      </c>
      <c r="F44" s="15">
        <v>755550.02</v>
      </c>
      <c r="G44" s="15">
        <v>755550.02</v>
      </c>
      <c r="H44" s="15">
        <f t="shared" si="1"/>
        <v>130648.83999999997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294828.11</v>
      </c>
      <c r="E45" s="15">
        <f t="shared" si="0"/>
        <v>294828.11</v>
      </c>
      <c r="F45" s="15">
        <v>41835.120000000003</v>
      </c>
      <c r="G45" s="15">
        <v>41835.120000000003</v>
      </c>
      <c r="H45" s="15">
        <f t="shared" si="1"/>
        <v>252992.99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1260066</v>
      </c>
      <c r="E47" s="15">
        <f t="shared" si="0"/>
        <v>1260066</v>
      </c>
      <c r="F47" s="15">
        <v>1245840</v>
      </c>
      <c r="G47" s="15">
        <v>1245840</v>
      </c>
      <c r="H47" s="15">
        <f t="shared" si="1"/>
        <v>14226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62300</v>
      </c>
      <c r="D49" s="15">
        <v>344105.86</v>
      </c>
      <c r="E49" s="15">
        <f t="shared" si="0"/>
        <v>406405.86</v>
      </c>
      <c r="F49" s="15">
        <v>291718.74</v>
      </c>
      <c r="G49" s="15">
        <v>291718.74</v>
      </c>
      <c r="H49" s="15">
        <f t="shared" si="1"/>
        <v>114687.12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40000</v>
      </c>
      <c r="D52" s="15">
        <v>142660</v>
      </c>
      <c r="E52" s="15">
        <f t="shared" si="0"/>
        <v>182660</v>
      </c>
      <c r="F52" s="15">
        <v>9228</v>
      </c>
      <c r="G52" s="15">
        <v>9228</v>
      </c>
      <c r="H52" s="15">
        <f t="shared" si="1"/>
        <v>173432</v>
      </c>
    </row>
    <row r="53" spans="1:8" x14ac:dyDescent="0.2">
      <c r="A53" s="48" t="s">
        <v>66</v>
      </c>
      <c r="B53" s="7"/>
      <c r="C53" s="15">
        <f>SUM(C54:C56)</f>
        <v>10164706</v>
      </c>
      <c r="D53" s="15">
        <f>SUM(D54:D56)</f>
        <v>18079595.02</v>
      </c>
      <c r="E53" s="15">
        <f t="shared" si="0"/>
        <v>28244301.02</v>
      </c>
      <c r="F53" s="15">
        <f>SUM(F54:F56)</f>
        <v>22427228.099999998</v>
      </c>
      <c r="G53" s="15">
        <f>SUM(G54:G56)</f>
        <v>19313869.199999999</v>
      </c>
      <c r="H53" s="15">
        <f t="shared" si="1"/>
        <v>5817072.9200000018</v>
      </c>
    </row>
    <row r="54" spans="1:8" x14ac:dyDescent="0.2">
      <c r="A54" s="49">
        <v>6100</v>
      </c>
      <c r="B54" s="11" t="s">
        <v>108</v>
      </c>
      <c r="C54" s="15">
        <v>10134706</v>
      </c>
      <c r="D54" s="15">
        <v>17448313.620000001</v>
      </c>
      <c r="E54" s="15">
        <f t="shared" si="0"/>
        <v>27583019.620000001</v>
      </c>
      <c r="F54" s="15">
        <v>21827994.719999999</v>
      </c>
      <c r="G54" s="15">
        <v>18714635.82</v>
      </c>
      <c r="H54" s="15">
        <f t="shared" si="1"/>
        <v>5755024.9000000022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451281.4</v>
      </c>
      <c r="E55" s="15">
        <f t="shared" si="0"/>
        <v>451281.4</v>
      </c>
      <c r="F55" s="15">
        <v>389233.38</v>
      </c>
      <c r="G55" s="15">
        <v>389233.38</v>
      </c>
      <c r="H55" s="15">
        <f t="shared" si="1"/>
        <v>62048.020000000019</v>
      </c>
    </row>
    <row r="56" spans="1:8" x14ac:dyDescent="0.2">
      <c r="A56" s="49">
        <v>6300</v>
      </c>
      <c r="B56" s="11" t="s">
        <v>110</v>
      </c>
      <c r="C56" s="15">
        <v>30000</v>
      </c>
      <c r="D56" s="15">
        <v>180000</v>
      </c>
      <c r="E56" s="15">
        <f t="shared" si="0"/>
        <v>210000</v>
      </c>
      <c r="F56" s="15">
        <v>210000</v>
      </c>
      <c r="G56" s="15">
        <v>210000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218620.51</v>
      </c>
      <c r="D57" s="15">
        <f>SUM(D58:D64)</f>
        <v>415550.34</v>
      </c>
      <c r="E57" s="15">
        <f t="shared" si="0"/>
        <v>634170.85000000009</v>
      </c>
      <c r="F57" s="15">
        <f>SUM(F58:F64)</f>
        <v>0</v>
      </c>
      <c r="G57" s="15">
        <f>SUM(G58:G64)</f>
        <v>0</v>
      </c>
      <c r="H57" s="15">
        <f t="shared" si="1"/>
        <v>634170.85000000009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218620.51</v>
      </c>
      <c r="D64" s="15">
        <v>415550.34</v>
      </c>
      <c r="E64" s="15">
        <f t="shared" si="0"/>
        <v>634170.85000000009</v>
      </c>
      <c r="F64" s="15">
        <v>0</v>
      </c>
      <c r="G64" s="15">
        <v>0</v>
      </c>
      <c r="H64" s="15">
        <f t="shared" si="1"/>
        <v>634170.85000000009</v>
      </c>
    </row>
    <row r="65" spans="1:8" x14ac:dyDescent="0.2">
      <c r="A65" s="48" t="s">
        <v>68</v>
      </c>
      <c r="B65" s="7"/>
      <c r="C65" s="15">
        <f>SUM(C66:C68)</f>
        <v>80000</v>
      </c>
      <c r="D65" s="15">
        <f>SUM(D66:D68)</f>
        <v>725703.39</v>
      </c>
      <c r="E65" s="15">
        <f t="shared" si="0"/>
        <v>805703.39</v>
      </c>
      <c r="F65" s="15">
        <f>SUM(F66:F68)</f>
        <v>694483.39</v>
      </c>
      <c r="G65" s="15">
        <f>SUM(G66:G68)</f>
        <v>694483.39</v>
      </c>
      <c r="H65" s="15">
        <f t="shared" si="1"/>
        <v>111220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80000</v>
      </c>
      <c r="D68" s="15">
        <v>725703.39</v>
      </c>
      <c r="E68" s="15">
        <f t="shared" si="0"/>
        <v>805703.39</v>
      </c>
      <c r="F68" s="15">
        <v>694483.39</v>
      </c>
      <c r="G68" s="15">
        <v>694483.39</v>
      </c>
      <c r="H68" s="15">
        <f t="shared" si="1"/>
        <v>111220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62528198.18999999</v>
      </c>
      <c r="D77" s="17">
        <f t="shared" si="4"/>
        <v>46180399.260000005</v>
      </c>
      <c r="E77" s="17">
        <f t="shared" si="4"/>
        <v>108708597.44999999</v>
      </c>
      <c r="F77" s="17">
        <f t="shared" si="4"/>
        <v>95272607.849999994</v>
      </c>
      <c r="G77" s="17">
        <f t="shared" si="4"/>
        <v>92159248.950000003</v>
      </c>
      <c r="H77" s="17">
        <f t="shared" si="4"/>
        <v>13435989.599999996</v>
      </c>
    </row>
    <row r="83" spans="2:4" x14ac:dyDescent="0.2">
      <c r="B83" s="52"/>
      <c r="C83" s="52"/>
      <c r="D83" s="52"/>
    </row>
    <row r="84" spans="2:4" x14ac:dyDescent="0.2">
      <c r="B84" s="52"/>
      <c r="C84" s="52"/>
      <c r="D84" s="52"/>
    </row>
    <row r="85" spans="2:4" x14ac:dyDescent="0.2">
      <c r="B85" s="52"/>
      <c r="C85" s="52"/>
      <c r="D85" s="52"/>
    </row>
    <row r="86" spans="2:4" x14ac:dyDescent="0.2">
      <c r="B86" s="52"/>
      <c r="C86" s="52"/>
      <c r="D86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52048192.189999998</v>
      </c>
      <c r="D6" s="50">
        <v>24580242.02</v>
      </c>
      <c r="E6" s="50">
        <f>C6+D6</f>
        <v>76628434.209999993</v>
      </c>
      <c r="F6" s="50">
        <v>69806724.480000004</v>
      </c>
      <c r="G6" s="50">
        <v>69806724.480000004</v>
      </c>
      <c r="H6" s="50">
        <f>E6-F6</f>
        <v>6821709.7299999893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10480006</v>
      </c>
      <c r="D8" s="50">
        <v>21600157.239999998</v>
      </c>
      <c r="E8" s="50">
        <f>C8+D8</f>
        <v>32080163.239999998</v>
      </c>
      <c r="F8" s="50">
        <v>25465883.370000001</v>
      </c>
      <c r="G8" s="50">
        <v>22352524.469999999</v>
      </c>
      <c r="H8" s="50">
        <f>E8-F8</f>
        <v>6614279.8699999973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62528198.189999998</v>
      </c>
      <c r="D16" s="17">
        <f>SUM(D6+D8+D10+D12+D14)</f>
        <v>46180399.259999998</v>
      </c>
      <c r="E16" s="17">
        <f>SUM(E6+E8+E10+E12+E14)</f>
        <v>108708597.44999999</v>
      </c>
      <c r="F16" s="17">
        <f t="shared" ref="F16:H16" si="0">SUM(F6+F8+F10+F12+F14)</f>
        <v>95272607.850000009</v>
      </c>
      <c r="G16" s="17">
        <f t="shared" si="0"/>
        <v>92159248.950000003</v>
      </c>
      <c r="H16" s="17">
        <f t="shared" si="0"/>
        <v>13435989.599999987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opLeftCell="A61" workbookViewId="0">
      <selection activeCell="E7" sqref="E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154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393354.26</v>
      </c>
      <c r="D7" s="15">
        <v>13972.09</v>
      </c>
      <c r="E7" s="15">
        <f>C7+D7</f>
        <v>407326.35000000003</v>
      </c>
      <c r="F7" s="15">
        <v>369048</v>
      </c>
      <c r="G7" s="15">
        <v>369048</v>
      </c>
      <c r="H7" s="15">
        <f>E7-F7</f>
        <v>38278.350000000035</v>
      </c>
    </row>
    <row r="8" spans="1:8" x14ac:dyDescent="0.2">
      <c r="A8" s="4" t="s">
        <v>131</v>
      </c>
      <c r="B8" s="22"/>
      <c r="C8" s="15">
        <v>8718127.0399999991</v>
      </c>
      <c r="D8" s="15">
        <v>5611236.2999999998</v>
      </c>
      <c r="E8" s="15">
        <f t="shared" ref="E8:E13" si="0">C8+D8</f>
        <v>14329363.34</v>
      </c>
      <c r="F8" s="15">
        <v>14175531.73</v>
      </c>
      <c r="G8" s="15">
        <v>14175531.73</v>
      </c>
      <c r="H8" s="15">
        <f t="shared" ref="H8:H13" si="1">E8-F8</f>
        <v>153831.6099999994</v>
      </c>
    </row>
    <row r="9" spans="1:8" x14ac:dyDescent="0.2">
      <c r="A9" s="4" t="s">
        <v>132</v>
      </c>
      <c r="B9" s="22"/>
      <c r="C9" s="15">
        <v>615747.47</v>
      </c>
      <c r="D9" s="15">
        <v>-56380.959999999999</v>
      </c>
      <c r="E9" s="15">
        <f t="shared" si="0"/>
        <v>559366.51</v>
      </c>
      <c r="F9" s="15">
        <v>537432.56999999995</v>
      </c>
      <c r="G9" s="15">
        <v>537432.56999999995</v>
      </c>
      <c r="H9" s="15">
        <f t="shared" si="1"/>
        <v>21933.940000000061</v>
      </c>
    </row>
    <row r="10" spans="1:8" x14ac:dyDescent="0.2">
      <c r="A10" s="4" t="s">
        <v>133</v>
      </c>
      <c r="B10" s="22"/>
      <c r="C10" s="15">
        <v>2659142.35</v>
      </c>
      <c r="D10" s="15">
        <v>101188.05</v>
      </c>
      <c r="E10" s="15">
        <f t="shared" si="0"/>
        <v>2760330.4</v>
      </c>
      <c r="F10" s="15">
        <v>2759330.4</v>
      </c>
      <c r="G10" s="15">
        <v>2759330.4</v>
      </c>
      <c r="H10" s="15">
        <f t="shared" si="1"/>
        <v>1000</v>
      </c>
    </row>
    <row r="11" spans="1:8" x14ac:dyDescent="0.2">
      <c r="A11" s="4" t="s">
        <v>134</v>
      </c>
      <c r="B11" s="22"/>
      <c r="C11" s="15">
        <v>1333477.27</v>
      </c>
      <c r="D11" s="15">
        <v>205121.42</v>
      </c>
      <c r="E11" s="15">
        <f t="shared" si="0"/>
        <v>1538598.69</v>
      </c>
      <c r="F11" s="15">
        <v>1396194.13</v>
      </c>
      <c r="G11" s="15">
        <v>1396194.13</v>
      </c>
      <c r="H11" s="15">
        <f t="shared" si="1"/>
        <v>142404.56000000006</v>
      </c>
    </row>
    <row r="12" spans="1:8" x14ac:dyDescent="0.2">
      <c r="A12" s="4" t="s">
        <v>135</v>
      </c>
      <c r="B12" s="22"/>
      <c r="C12" s="15">
        <v>288264.46999999997</v>
      </c>
      <c r="D12" s="15">
        <v>224349.53</v>
      </c>
      <c r="E12" s="15">
        <f t="shared" si="0"/>
        <v>512614</v>
      </c>
      <c r="F12" s="15">
        <v>443604.14</v>
      </c>
      <c r="G12" s="15">
        <v>443604.14</v>
      </c>
      <c r="H12" s="15">
        <f t="shared" si="1"/>
        <v>69009.859999999986</v>
      </c>
    </row>
    <row r="13" spans="1:8" x14ac:dyDescent="0.2">
      <c r="A13" s="4" t="s">
        <v>136</v>
      </c>
      <c r="B13" s="22"/>
      <c r="C13" s="15">
        <v>245754.26</v>
      </c>
      <c r="D13" s="15">
        <v>62272.75</v>
      </c>
      <c r="E13" s="15">
        <f t="shared" si="0"/>
        <v>308027.01</v>
      </c>
      <c r="F13" s="15">
        <v>273429.65999999997</v>
      </c>
      <c r="G13" s="15">
        <v>273429.65999999997</v>
      </c>
      <c r="H13" s="15">
        <f t="shared" si="1"/>
        <v>34597.350000000035</v>
      </c>
    </row>
    <row r="14" spans="1:8" x14ac:dyDescent="0.2">
      <c r="A14" s="4" t="s">
        <v>137</v>
      </c>
      <c r="B14" s="22"/>
      <c r="C14" s="15">
        <v>1217494.26</v>
      </c>
      <c r="D14" s="15">
        <v>396404.57</v>
      </c>
      <c r="E14" s="15">
        <f t="shared" ref="E14" si="2">C14+D14</f>
        <v>1613898.83</v>
      </c>
      <c r="F14" s="15">
        <v>1498260.87</v>
      </c>
      <c r="G14" s="15">
        <v>1498260.87</v>
      </c>
      <c r="H14" s="15">
        <f t="shared" ref="H14" si="3">E14-F14</f>
        <v>115637.95999999996</v>
      </c>
    </row>
    <row r="15" spans="1:8" x14ac:dyDescent="0.2">
      <c r="A15" s="4" t="s">
        <v>138</v>
      </c>
      <c r="B15" s="22"/>
      <c r="C15" s="15">
        <v>2474825.7999999998</v>
      </c>
      <c r="D15" s="15">
        <v>2392330.15</v>
      </c>
      <c r="E15" s="15">
        <f t="shared" ref="E15" si="4">C15+D15</f>
        <v>4867155.9499999993</v>
      </c>
      <c r="F15" s="15">
        <v>3289156.01</v>
      </c>
      <c r="G15" s="15">
        <v>3289156.01</v>
      </c>
      <c r="H15" s="15">
        <f t="shared" ref="H15" si="5">E15-F15</f>
        <v>1577999.9399999995</v>
      </c>
    </row>
    <row r="16" spans="1:8" x14ac:dyDescent="0.2">
      <c r="A16" s="4" t="s">
        <v>139</v>
      </c>
      <c r="B16" s="22"/>
      <c r="C16" s="15">
        <v>938371.88</v>
      </c>
      <c r="D16" s="15">
        <v>101056.94</v>
      </c>
      <c r="E16" s="15">
        <f t="shared" ref="E16" si="6">C16+D16</f>
        <v>1039428.8200000001</v>
      </c>
      <c r="F16" s="15">
        <v>837969.62</v>
      </c>
      <c r="G16" s="15">
        <v>837969.62</v>
      </c>
      <c r="H16" s="15">
        <f t="shared" ref="H16" si="7">E16-F16</f>
        <v>201459.20000000007</v>
      </c>
    </row>
    <row r="17" spans="1:8" x14ac:dyDescent="0.2">
      <c r="A17" s="4" t="s">
        <v>140</v>
      </c>
      <c r="B17" s="22"/>
      <c r="C17" s="15">
        <v>5519549.7199999997</v>
      </c>
      <c r="D17" s="15">
        <v>8748903.75</v>
      </c>
      <c r="E17" s="15">
        <f t="shared" ref="E17" si="8">C17+D17</f>
        <v>14268453.469999999</v>
      </c>
      <c r="F17" s="15">
        <v>13575826.619999999</v>
      </c>
      <c r="G17" s="15">
        <v>13575826.619999999</v>
      </c>
      <c r="H17" s="15">
        <f t="shared" ref="H17" si="9">E17-F17</f>
        <v>692626.84999999963</v>
      </c>
    </row>
    <row r="18" spans="1:8" x14ac:dyDescent="0.2">
      <c r="A18" s="4" t="s">
        <v>141</v>
      </c>
      <c r="B18" s="22"/>
      <c r="C18" s="15">
        <v>388684.32</v>
      </c>
      <c r="D18" s="15">
        <v>-64824.97</v>
      </c>
      <c r="E18" s="15">
        <f t="shared" ref="E18" si="10">C18+D18</f>
        <v>323859.34999999998</v>
      </c>
      <c r="F18" s="15">
        <v>279218.56</v>
      </c>
      <c r="G18" s="15">
        <v>279218.56</v>
      </c>
      <c r="H18" s="15">
        <f t="shared" ref="H18" si="11">E18-F18</f>
        <v>44640.789999999979</v>
      </c>
    </row>
    <row r="19" spans="1:8" x14ac:dyDescent="0.2">
      <c r="A19" s="4" t="s">
        <v>142</v>
      </c>
      <c r="B19" s="22"/>
      <c r="C19" s="15">
        <v>12715183.460000001</v>
      </c>
      <c r="D19" s="15">
        <v>19353154.420000002</v>
      </c>
      <c r="E19" s="15">
        <f t="shared" ref="E19" si="12">C19+D19</f>
        <v>32068337.880000003</v>
      </c>
      <c r="F19" s="15">
        <v>25815320.530000001</v>
      </c>
      <c r="G19" s="15">
        <v>22701961.629999999</v>
      </c>
      <c r="H19" s="15">
        <f t="shared" ref="H19" si="13">E19-F19</f>
        <v>6253017.3500000015</v>
      </c>
    </row>
    <row r="20" spans="1:8" x14ac:dyDescent="0.2">
      <c r="A20" s="4" t="s">
        <v>143</v>
      </c>
      <c r="B20" s="22"/>
      <c r="C20" s="15">
        <v>740996.12</v>
      </c>
      <c r="D20" s="15">
        <v>-199083.57</v>
      </c>
      <c r="E20" s="15">
        <f t="shared" ref="E20" si="14">C20+D20</f>
        <v>541912.55000000005</v>
      </c>
      <c r="F20" s="15">
        <v>453661.87</v>
      </c>
      <c r="G20" s="15">
        <v>453661.87</v>
      </c>
      <c r="H20" s="15">
        <f t="shared" ref="H20" si="15">E20-F20</f>
        <v>88250.680000000051</v>
      </c>
    </row>
    <row r="21" spans="1:8" x14ac:dyDescent="0.2">
      <c r="A21" s="4" t="s">
        <v>144</v>
      </c>
      <c r="B21" s="22"/>
      <c r="C21" s="15">
        <v>9661912.5800000001</v>
      </c>
      <c r="D21" s="15">
        <v>3568282.92</v>
      </c>
      <c r="E21" s="15">
        <f t="shared" ref="E21" si="16">C21+D21</f>
        <v>13230195.5</v>
      </c>
      <c r="F21" s="15">
        <v>12122842.41</v>
      </c>
      <c r="G21" s="15">
        <v>12122842.41</v>
      </c>
      <c r="H21" s="15">
        <f t="shared" ref="H21" si="17">E21-F21</f>
        <v>1107353.0899999999</v>
      </c>
    </row>
    <row r="22" spans="1:8" x14ac:dyDescent="0.2">
      <c r="A22" s="4" t="s">
        <v>145</v>
      </c>
      <c r="B22" s="22"/>
      <c r="C22" s="15">
        <v>1782264.31</v>
      </c>
      <c r="D22" s="15">
        <v>144298.9</v>
      </c>
      <c r="E22" s="15">
        <f t="shared" ref="E22" si="18">C22+D22</f>
        <v>1926563.21</v>
      </c>
      <c r="F22" s="15">
        <v>1768278.4</v>
      </c>
      <c r="G22" s="15">
        <v>1768278.4</v>
      </c>
      <c r="H22" s="15">
        <f t="shared" ref="H22" si="19">E22-F22</f>
        <v>158284.81000000006</v>
      </c>
    </row>
    <row r="23" spans="1:8" x14ac:dyDescent="0.2">
      <c r="A23" s="4" t="s">
        <v>146</v>
      </c>
      <c r="B23" s="22"/>
      <c r="C23" s="15">
        <v>1005553.32</v>
      </c>
      <c r="D23" s="15">
        <v>547392.27</v>
      </c>
      <c r="E23" s="15">
        <f t="shared" ref="E23" si="20">C23+D23</f>
        <v>1552945.5899999999</v>
      </c>
      <c r="F23" s="15">
        <v>1078241.3600000001</v>
      </c>
      <c r="G23" s="15">
        <v>1078241.3600000001</v>
      </c>
      <c r="H23" s="15">
        <f t="shared" ref="H23" si="21">E23-F23</f>
        <v>474704.22999999975</v>
      </c>
    </row>
    <row r="24" spans="1:8" x14ac:dyDescent="0.2">
      <c r="A24" s="4" t="s">
        <v>147</v>
      </c>
      <c r="B24" s="22"/>
      <c r="C24" s="15">
        <v>1220552.81</v>
      </c>
      <c r="D24" s="15">
        <v>-50875.57</v>
      </c>
      <c r="E24" s="15">
        <f t="shared" ref="E24" si="22">C24+D24</f>
        <v>1169677.24</v>
      </c>
      <c r="F24" s="15">
        <v>965948.18</v>
      </c>
      <c r="G24" s="15">
        <v>965948.18</v>
      </c>
      <c r="H24" s="15">
        <f t="shared" ref="H24" si="23">E24-F24</f>
        <v>203729.05999999994</v>
      </c>
    </row>
    <row r="25" spans="1:8" x14ac:dyDescent="0.2">
      <c r="A25" s="4" t="s">
        <v>148</v>
      </c>
      <c r="B25" s="22"/>
      <c r="C25" s="15">
        <v>267595.74</v>
      </c>
      <c r="D25" s="15">
        <v>171282.81</v>
      </c>
      <c r="E25" s="15">
        <f t="shared" ref="E25" si="24">C25+D25</f>
        <v>438878.55</v>
      </c>
      <c r="F25" s="15">
        <v>231060.94</v>
      </c>
      <c r="G25" s="15">
        <v>231060.94</v>
      </c>
      <c r="H25" s="15">
        <f t="shared" ref="H25" si="25">E25-F25</f>
        <v>207817.61</v>
      </c>
    </row>
    <row r="26" spans="1:8" x14ac:dyDescent="0.2">
      <c r="A26" s="4" t="s">
        <v>20</v>
      </c>
      <c r="B26" s="22"/>
      <c r="C26" s="15">
        <v>1105794.7</v>
      </c>
      <c r="D26" s="15">
        <v>988968.72</v>
      </c>
      <c r="E26" s="15">
        <f t="shared" ref="E26" si="26">C26+D26</f>
        <v>2094763.42</v>
      </c>
      <c r="F26" s="15">
        <v>1908454.58</v>
      </c>
      <c r="G26" s="15">
        <v>1908454.58</v>
      </c>
      <c r="H26" s="15">
        <f t="shared" ref="H26" si="27">E26-F26</f>
        <v>186308.83999999985</v>
      </c>
    </row>
    <row r="27" spans="1:8" x14ac:dyDescent="0.2">
      <c r="A27" s="4" t="s">
        <v>149</v>
      </c>
      <c r="B27" s="22"/>
      <c r="C27" s="15">
        <v>772743.83</v>
      </c>
      <c r="D27" s="15">
        <v>2959516.68</v>
      </c>
      <c r="E27" s="15">
        <f t="shared" ref="E27" si="28">C27+D27</f>
        <v>3732260.5100000002</v>
      </c>
      <c r="F27" s="15">
        <v>3242438.44</v>
      </c>
      <c r="G27" s="15">
        <v>3242438.44</v>
      </c>
      <c r="H27" s="15">
        <f t="shared" ref="H27" si="29">E27-F27</f>
        <v>489822.0700000003</v>
      </c>
    </row>
    <row r="28" spans="1:8" x14ac:dyDescent="0.2">
      <c r="A28" s="4" t="s">
        <v>150</v>
      </c>
      <c r="B28" s="22"/>
      <c r="C28" s="15">
        <v>379154.26</v>
      </c>
      <c r="D28" s="15">
        <v>324856.03000000003</v>
      </c>
      <c r="E28" s="15">
        <f t="shared" ref="E28" si="30">C28+D28</f>
        <v>704010.29</v>
      </c>
      <c r="F28" s="15">
        <v>653615.41</v>
      </c>
      <c r="G28" s="15">
        <v>653615.41</v>
      </c>
      <c r="H28" s="15">
        <f t="shared" ref="H28" si="31">E28-F28</f>
        <v>50394.880000000005</v>
      </c>
    </row>
    <row r="29" spans="1:8" x14ac:dyDescent="0.2">
      <c r="A29" s="4" t="s">
        <v>151</v>
      </c>
      <c r="B29" s="22"/>
      <c r="C29" s="15">
        <v>564540.86</v>
      </c>
      <c r="D29" s="15">
        <v>-194544.42</v>
      </c>
      <c r="E29" s="15">
        <f t="shared" ref="E29" si="32">C29+D29</f>
        <v>369996.43999999994</v>
      </c>
      <c r="F29" s="15">
        <v>284378.53999999998</v>
      </c>
      <c r="G29" s="15">
        <v>284378.53999999998</v>
      </c>
      <c r="H29" s="15">
        <f t="shared" ref="H29" si="33">E29-F29</f>
        <v>85617.899999999965</v>
      </c>
    </row>
    <row r="30" spans="1:8" x14ac:dyDescent="0.2">
      <c r="A30" s="4" t="s">
        <v>152</v>
      </c>
      <c r="B30" s="22"/>
      <c r="C30" s="15">
        <v>6429803.21</v>
      </c>
      <c r="D30" s="15">
        <v>1059570.71</v>
      </c>
      <c r="E30" s="15">
        <f t="shared" ref="E30" si="34">C30+D30</f>
        <v>7489373.9199999999</v>
      </c>
      <c r="F30" s="15">
        <v>6598111.25</v>
      </c>
      <c r="G30" s="15">
        <v>6598111.25</v>
      </c>
      <c r="H30" s="15">
        <f t="shared" ref="H30" si="35">E30-F30</f>
        <v>891262.66999999993</v>
      </c>
    </row>
    <row r="31" spans="1:8" x14ac:dyDescent="0.2">
      <c r="A31" s="4" t="s">
        <v>153</v>
      </c>
      <c r="B31" s="22"/>
      <c r="C31" s="15">
        <v>1089309.8899999999</v>
      </c>
      <c r="D31" s="15">
        <v>-228050.26</v>
      </c>
      <c r="E31" s="15">
        <f t="shared" ref="E31" si="36">C31+D31</f>
        <v>861259.62999999989</v>
      </c>
      <c r="F31" s="15">
        <v>715253.63</v>
      </c>
      <c r="G31" s="15">
        <v>715253.63</v>
      </c>
      <c r="H31" s="15">
        <f t="shared" ref="H31" si="37">E31-F31</f>
        <v>146005.99999999988</v>
      </c>
    </row>
    <row r="32" spans="1:8" x14ac:dyDescent="0.2">
      <c r="A32" s="4"/>
      <c r="B32" s="22"/>
      <c r="C32" s="15"/>
      <c r="D32" s="15"/>
      <c r="E32" s="15"/>
      <c r="F32" s="15"/>
      <c r="G32" s="15"/>
      <c r="H32" s="15"/>
    </row>
    <row r="33" spans="1:8" x14ac:dyDescent="0.2">
      <c r="A33" s="4"/>
      <c r="B33" s="25"/>
      <c r="C33" s="16"/>
      <c r="D33" s="16"/>
      <c r="E33" s="16"/>
      <c r="F33" s="16"/>
      <c r="G33" s="16"/>
      <c r="H33" s="16"/>
    </row>
    <row r="34" spans="1:8" x14ac:dyDescent="0.2">
      <c r="A34" s="26"/>
      <c r="B34" s="47" t="s">
        <v>53</v>
      </c>
      <c r="C34" s="23">
        <f t="shared" ref="C34:H34" si="38">SUM(C7:C33)</f>
        <v>62528198.190000005</v>
      </c>
      <c r="D34" s="23">
        <f t="shared" si="38"/>
        <v>46180399.260000013</v>
      </c>
      <c r="E34" s="23">
        <f t="shared" si="38"/>
        <v>108708597.45</v>
      </c>
      <c r="F34" s="23">
        <f t="shared" si="38"/>
        <v>95272607.850000009</v>
      </c>
      <c r="G34" s="23">
        <f t="shared" si="38"/>
        <v>92159248.950000003</v>
      </c>
      <c r="H34" s="23">
        <f t="shared" si="38"/>
        <v>13435989.600000001</v>
      </c>
    </row>
    <row r="37" spans="1:8" ht="45" customHeight="1" x14ac:dyDescent="0.2">
      <c r="A37" s="53" t="s">
        <v>155</v>
      </c>
      <c r="B37" s="54"/>
      <c r="C37" s="54"/>
      <c r="D37" s="54"/>
      <c r="E37" s="54"/>
      <c r="F37" s="54"/>
      <c r="G37" s="54"/>
      <c r="H37" s="55"/>
    </row>
    <row r="39" spans="1:8" x14ac:dyDescent="0.2">
      <c r="A39" s="58" t="s">
        <v>54</v>
      </c>
      <c r="B39" s="59"/>
      <c r="C39" s="53" t="s">
        <v>60</v>
      </c>
      <c r="D39" s="54"/>
      <c r="E39" s="54"/>
      <c r="F39" s="54"/>
      <c r="G39" s="55"/>
      <c r="H39" s="56" t="s">
        <v>59</v>
      </c>
    </row>
    <row r="40" spans="1:8" ht="22.5" x14ac:dyDescent="0.2">
      <c r="A40" s="60"/>
      <c r="B40" s="61"/>
      <c r="C40" s="9" t="s">
        <v>55</v>
      </c>
      <c r="D40" s="9" t="s">
        <v>125</v>
      </c>
      <c r="E40" s="9" t="s">
        <v>56</v>
      </c>
      <c r="F40" s="9" t="s">
        <v>57</v>
      </c>
      <c r="G40" s="9" t="s">
        <v>58</v>
      </c>
      <c r="H40" s="57"/>
    </row>
    <row r="41" spans="1:8" x14ac:dyDescent="0.2">
      <c r="A41" s="62"/>
      <c r="B41" s="63"/>
      <c r="C41" s="10">
        <v>1</v>
      </c>
      <c r="D41" s="10">
        <v>2</v>
      </c>
      <c r="E41" s="10" t="s">
        <v>126</v>
      </c>
      <c r="F41" s="10">
        <v>4</v>
      </c>
      <c r="G41" s="10">
        <v>5</v>
      </c>
      <c r="H41" s="10" t="s">
        <v>127</v>
      </c>
    </row>
    <row r="42" spans="1:8" x14ac:dyDescent="0.2">
      <c r="A42" s="28"/>
      <c r="B42" s="29"/>
      <c r="C42" s="33"/>
      <c r="D42" s="33"/>
      <c r="E42" s="33"/>
      <c r="F42" s="33"/>
      <c r="G42" s="33"/>
      <c r="H42" s="33"/>
    </row>
    <row r="43" spans="1:8" x14ac:dyDescent="0.2">
      <c r="A43" s="4" t="s">
        <v>8</v>
      </c>
      <c r="B43" s="2"/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 t="s">
        <v>9</v>
      </c>
      <c r="B44" s="2"/>
      <c r="C44" s="34">
        <v>0</v>
      </c>
      <c r="D44" s="34">
        <v>0</v>
      </c>
      <c r="E44" s="34">
        <f t="shared" ref="E44:E46" si="39">C44+D44</f>
        <v>0</v>
      </c>
      <c r="F44" s="34">
        <v>0</v>
      </c>
      <c r="G44" s="34">
        <v>0</v>
      </c>
      <c r="H44" s="34">
        <f t="shared" ref="H44:H46" si="40">E44-F44</f>
        <v>0</v>
      </c>
    </row>
    <row r="45" spans="1:8" x14ac:dyDescent="0.2">
      <c r="A45" s="4" t="s">
        <v>10</v>
      </c>
      <c r="B45" s="2"/>
      <c r="C45" s="34">
        <v>0</v>
      </c>
      <c r="D45" s="34">
        <v>0</v>
      </c>
      <c r="E45" s="34">
        <f t="shared" si="39"/>
        <v>0</v>
      </c>
      <c r="F45" s="34">
        <v>0</v>
      </c>
      <c r="G45" s="34">
        <v>0</v>
      </c>
      <c r="H45" s="34">
        <f t="shared" si="40"/>
        <v>0</v>
      </c>
    </row>
    <row r="46" spans="1:8" x14ac:dyDescent="0.2">
      <c r="A46" s="4" t="s">
        <v>11</v>
      </c>
      <c r="B46" s="2"/>
      <c r="C46" s="34">
        <v>0</v>
      </c>
      <c r="D46" s="34">
        <v>0</v>
      </c>
      <c r="E46" s="34">
        <f t="shared" si="39"/>
        <v>0</v>
      </c>
      <c r="F46" s="34">
        <v>0</v>
      </c>
      <c r="G46" s="34">
        <v>0</v>
      </c>
      <c r="H46" s="34">
        <f t="shared" si="40"/>
        <v>0</v>
      </c>
    </row>
    <row r="47" spans="1:8" x14ac:dyDescent="0.2">
      <c r="A47" s="4"/>
      <c r="B47" s="2"/>
      <c r="C47" s="35"/>
      <c r="D47" s="35"/>
      <c r="E47" s="35"/>
      <c r="F47" s="35"/>
      <c r="G47" s="35"/>
      <c r="H47" s="35"/>
    </row>
    <row r="48" spans="1:8" x14ac:dyDescent="0.2">
      <c r="A48" s="26"/>
      <c r="B48" s="47" t="s">
        <v>53</v>
      </c>
      <c r="C48" s="23">
        <f>SUM(C43:C47)</f>
        <v>0</v>
      </c>
      <c r="D48" s="23">
        <f>SUM(D43:D47)</f>
        <v>0</v>
      </c>
      <c r="E48" s="23">
        <f>SUM(E43:E46)</f>
        <v>0</v>
      </c>
      <c r="F48" s="23">
        <f>SUM(F43:F46)</f>
        <v>0</v>
      </c>
      <c r="G48" s="23">
        <f>SUM(G43:G46)</f>
        <v>0</v>
      </c>
      <c r="H48" s="23">
        <f>SUM(H43:H46)</f>
        <v>0</v>
      </c>
    </row>
    <row r="51" spans="1:8" ht="45" customHeight="1" x14ac:dyDescent="0.2">
      <c r="A51" s="53" t="s">
        <v>156</v>
      </c>
      <c r="B51" s="54"/>
      <c r="C51" s="54"/>
      <c r="D51" s="54"/>
      <c r="E51" s="54"/>
      <c r="F51" s="54"/>
      <c r="G51" s="54"/>
      <c r="H51" s="55"/>
    </row>
    <row r="52" spans="1:8" x14ac:dyDescent="0.2">
      <c r="A52" s="58" t="s">
        <v>54</v>
      </c>
      <c r="B52" s="59"/>
      <c r="C52" s="53" t="s">
        <v>60</v>
      </c>
      <c r="D52" s="54"/>
      <c r="E52" s="54"/>
      <c r="F52" s="54"/>
      <c r="G52" s="55"/>
      <c r="H52" s="56" t="s">
        <v>59</v>
      </c>
    </row>
    <row r="53" spans="1:8" ht="22.5" x14ac:dyDescent="0.2">
      <c r="A53" s="60"/>
      <c r="B53" s="61"/>
      <c r="C53" s="9" t="s">
        <v>55</v>
      </c>
      <c r="D53" s="9" t="s">
        <v>125</v>
      </c>
      <c r="E53" s="9" t="s">
        <v>56</v>
      </c>
      <c r="F53" s="9" t="s">
        <v>57</v>
      </c>
      <c r="G53" s="9" t="s">
        <v>58</v>
      </c>
      <c r="H53" s="57"/>
    </row>
    <row r="54" spans="1:8" x14ac:dyDescent="0.2">
      <c r="A54" s="62"/>
      <c r="B54" s="63"/>
      <c r="C54" s="10">
        <v>1</v>
      </c>
      <c r="D54" s="10">
        <v>2</v>
      </c>
      <c r="E54" s="10" t="s">
        <v>126</v>
      </c>
      <c r="F54" s="10">
        <v>4</v>
      </c>
      <c r="G54" s="10">
        <v>5</v>
      </c>
      <c r="H54" s="10" t="s">
        <v>127</v>
      </c>
    </row>
    <row r="55" spans="1:8" x14ac:dyDescent="0.2">
      <c r="A55" s="28"/>
      <c r="B55" s="29"/>
      <c r="C55" s="33"/>
      <c r="D55" s="33"/>
      <c r="E55" s="33"/>
      <c r="F55" s="33"/>
      <c r="G55" s="33"/>
      <c r="H55" s="33"/>
    </row>
    <row r="56" spans="1:8" ht="22.5" x14ac:dyDescent="0.2">
      <c r="A56" s="4"/>
      <c r="B56" s="31" t="s">
        <v>13</v>
      </c>
      <c r="C56" s="34">
        <v>0</v>
      </c>
      <c r="D56" s="34">
        <v>0</v>
      </c>
      <c r="E56" s="34">
        <f>C56+D56</f>
        <v>0</v>
      </c>
      <c r="F56" s="34">
        <v>0</v>
      </c>
      <c r="G56" s="34">
        <v>0</v>
      </c>
      <c r="H56" s="34">
        <f>E56-F56</f>
        <v>0</v>
      </c>
    </row>
    <row r="57" spans="1:8" x14ac:dyDescent="0.2">
      <c r="A57" s="4"/>
      <c r="B57" s="31"/>
      <c r="C57" s="34"/>
      <c r="D57" s="34"/>
      <c r="E57" s="34"/>
      <c r="F57" s="34"/>
      <c r="G57" s="34"/>
      <c r="H57" s="34"/>
    </row>
    <row r="58" spans="1:8" x14ac:dyDescent="0.2">
      <c r="A58" s="4"/>
      <c r="B58" s="31" t="s">
        <v>12</v>
      </c>
      <c r="C58" s="34">
        <v>0</v>
      </c>
      <c r="D58" s="34">
        <v>0</v>
      </c>
      <c r="E58" s="34">
        <f>C58+D58</f>
        <v>0</v>
      </c>
      <c r="F58" s="34">
        <v>0</v>
      </c>
      <c r="G58" s="34">
        <v>0</v>
      </c>
      <c r="H58" s="34">
        <f>E58-F58</f>
        <v>0</v>
      </c>
    </row>
    <row r="59" spans="1:8" x14ac:dyDescent="0.2">
      <c r="A59" s="4"/>
      <c r="B59" s="31"/>
      <c r="C59" s="34"/>
      <c r="D59" s="34"/>
      <c r="E59" s="34"/>
      <c r="F59" s="34"/>
      <c r="G59" s="34"/>
      <c r="H59" s="34"/>
    </row>
    <row r="60" spans="1:8" ht="22.5" x14ac:dyDescent="0.2">
      <c r="A60" s="4"/>
      <c r="B60" s="31" t="s">
        <v>14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ht="22.5" x14ac:dyDescent="0.2">
      <c r="A62" s="4"/>
      <c r="B62" s="31" t="s">
        <v>26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27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34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x14ac:dyDescent="0.2">
      <c r="A68" s="4"/>
      <c r="B68" s="31" t="s">
        <v>15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30"/>
      <c r="B69" s="32"/>
      <c r="C69" s="35"/>
      <c r="D69" s="35"/>
      <c r="E69" s="35"/>
      <c r="F69" s="35"/>
      <c r="G69" s="35"/>
      <c r="H69" s="35"/>
    </row>
    <row r="70" spans="1:8" x14ac:dyDescent="0.2">
      <c r="A70" s="26"/>
      <c r="B70" s="47" t="s">
        <v>53</v>
      </c>
      <c r="C70" s="23">
        <f t="shared" ref="C70:H70" si="41">SUM(C56:C68)</f>
        <v>0</v>
      </c>
      <c r="D70" s="23">
        <f t="shared" si="41"/>
        <v>0</v>
      </c>
      <c r="E70" s="23">
        <f t="shared" si="41"/>
        <v>0</v>
      </c>
      <c r="F70" s="23">
        <f t="shared" si="41"/>
        <v>0</v>
      </c>
      <c r="G70" s="23">
        <f t="shared" si="41"/>
        <v>0</v>
      </c>
      <c r="H70" s="23">
        <f t="shared" si="41"/>
        <v>0</v>
      </c>
    </row>
  </sheetData>
  <sheetProtection formatCells="0" formatColumns="0" formatRows="0" insertRows="0" deleteRows="0" autoFilter="0"/>
  <mergeCells count="12">
    <mergeCell ref="A1:H1"/>
    <mergeCell ref="A3:B5"/>
    <mergeCell ref="A37:H37"/>
    <mergeCell ref="A39:B41"/>
    <mergeCell ref="C3:G3"/>
    <mergeCell ref="H3:H4"/>
    <mergeCell ref="A51:H51"/>
    <mergeCell ref="A52:B54"/>
    <mergeCell ref="C52:G52"/>
    <mergeCell ref="H52:H53"/>
    <mergeCell ref="C39:G39"/>
    <mergeCell ref="H39:H4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157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25493551.940000001</v>
      </c>
      <c r="D6" s="15">
        <f t="shared" si="0"/>
        <v>13079835.23</v>
      </c>
      <c r="E6" s="15">
        <f t="shared" si="0"/>
        <v>38573387.170000002</v>
      </c>
      <c r="F6" s="15">
        <f t="shared" si="0"/>
        <v>34369781.259999998</v>
      </c>
      <c r="G6" s="15">
        <f t="shared" si="0"/>
        <v>34369781.259999998</v>
      </c>
      <c r="H6" s="15">
        <f t="shared" si="0"/>
        <v>4203605.91</v>
      </c>
    </row>
    <row r="7" spans="1:8" x14ac:dyDescent="0.2">
      <c r="A7" s="38"/>
      <c r="B7" s="42" t="s">
        <v>42</v>
      </c>
      <c r="C7" s="15">
        <v>2659142.35</v>
      </c>
      <c r="D7" s="15">
        <v>101188.05</v>
      </c>
      <c r="E7" s="15">
        <f>C7+D7</f>
        <v>2760330.4</v>
      </c>
      <c r="F7" s="15">
        <v>2759330.4</v>
      </c>
      <c r="G7" s="15">
        <v>2759330.4</v>
      </c>
      <c r="H7" s="15">
        <f>E7-F7</f>
        <v>1000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5687608.6399999997</v>
      </c>
      <c r="D9" s="15">
        <v>1262571.6200000001</v>
      </c>
      <c r="E9" s="15">
        <f t="shared" si="1"/>
        <v>6950180.2599999998</v>
      </c>
      <c r="F9" s="15">
        <v>5429351.8799999999</v>
      </c>
      <c r="G9" s="15">
        <v>5429351.8799999999</v>
      </c>
      <c r="H9" s="15">
        <f t="shared" si="2"/>
        <v>1520828.38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2256205.29</v>
      </c>
      <c r="D11" s="15">
        <v>1626779.81</v>
      </c>
      <c r="E11" s="15">
        <f t="shared" si="1"/>
        <v>3882985.1</v>
      </c>
      <c r="F11" s="15">
        <v>3289156.01</v>
      </c>
      <c r="G11" s="15">
        <v>3289156.01</v>
      </c>
      <c r="H11" s="15">
        <f t="shared" si="2"/>
        <v>593829.09000000032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7519113.0999999996</v>
      </c>
      <c r="D13" s="15">
        <v>831520.45</v>
      </c>
      <c r="E13" s="15">
        <f t="shared" si="1"/>
        <v>8350633.5499999998</v>
      </c>
      <c r="F13" s="15">
        <v>7313364.8799999999</v>
      </c>
      <c r="G13" s="15">
        <v>7313364.8799999999</v>
      </c>
      <c r="H13" s="15">
        <f t="shared" si="2"/>
        <v>1037268.6699999999</v>
      </c>
    </row>
    <row r="14" spans="1:8" x14ac:dyDescent="0.2">
      <c r="A14" s="38"/>
      <c r="B14" s="42" t="s">
        <v>19</v>
      </c>
      <c r="C14" s="15">
        <v>7371482.5599999996</v>
      </c>
      <c r="D14" s="15">
        <v>9257775.3000000007</v>
      </c>
      <c r="E14" s="15">
        <f t="shared" si="1"/>
        <v>16629257.859999999</v>
      </c>
      <c r="F14" s="15">
        <v>15578578.09</v>
      </c>
      <c r="G14" s="15">
        <v>15578578.09</v>
      </c>
      <c r="H14" s="15">
        <f t="shared" si="2"/>
        <v>1050679.7699999996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35775551.129999995</v>
      </c>
      <c r="D16" s="15">
        <f t="shared" si="3"/>
        <v>29955844.09</v>
      </c>
      <c r="E16" s="15">
        <f t="shared" si="3"/>
        <v>65731395.219999999</v>
      </c>
      <c r="F16" s="15">
        <f t="shared" si="3"/>
        <v>57099794.729999989</v>
      </c>
      <c r="G16" s="15">
        <f t="shared" si="3"/>
        <v>53986435.829999998</v>
      </c>
      <c r="H16" s="15">
        <f t="shared" si="3"/>
        <v>8631600.4900000039</v>
      </c>
    </row>
    <row r="17" spans="1:8" x14ac:dyDescent="0.2">
      <c r="A17" s="38"/>
      <c r="B17" s="42" t="s">
        <v>45</v>
      </c>
      <c r="C17" s="15">
        <v>756754.26</v>
      </c>
      <c r="D17" s="15">
        <v>2067598.3</v>
      </c>
      <c r="E17" s="15">
        <f>C17+D17</f>
        <v>2824352.56</v>
      </c>
      <c r="F17" s="15">
        <v>2511980.7200000002</v>
      </c>
      <c r="G17" s="15">
        <v>2511980.7200000002</v>
      </c>
      <c r="H17" s="15">
        <f t="shared" ref="H17:H23" si="4">E17-F17</f>
        <v>312371.83999999985</v>
      </c>
    </row>
    <row r="18" spans="1:8" x14ac:dyDescent="0.2">
      <c r="A18" s="38"/>
      <c r="B18" s="42" t="s">
        <v>28</v>
      </c>
      <c r="C18" s="15">
        <v>24585426.43</v>
      </c>
      <c r="D18" s="15">
        <v>21659068.239999998</v>
      </c>
      <c r="E18" s="15">
        <f t="shared" ref="E18:E23" si="5">C18+D18</f>
        <v>46244494.670000002</v>
      </c>
      <c r="F18" s="15">
        <v>38813965.759999998</v>
      </c>
      <c r="G18" s="15">
        <v>35700606.859999999</v>
      </c>
      <c r="H18" s="15">
        <f t="shared" si="4"/>
        <v>7430528.9100000039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2787817.63</v>
      </c>
      <c r="D20" s="15">
        <v>691691.17</v>
      </c>
      <c r="E20" s="15">
        <f t="shared" si="5"/>
        <v>3479508.8</v>
      </c>
      <c r="F20" s="15">
        <v>2846519.76</v>
      </c>
      <c r="G20" s="15">
        <v>2846519.76</v>
      </c>
      <c r="H20" s="15">
        <f t="shared" si="4"/>
        <v>632989.04</v>
      </c>
    </row>
    <row r="21" spans="1:8" x14ac:dyDescent="0.2">
      <c r="A21" s="38"/>
      <c r="B21" s="42" t="s">
        <v>47</v>
      </c>
      <c r="C21" s="15">
        <v>1220552.81</v>
      </c>
      <c r="D21" s="15">
        <v>-50875.57</v>
      </c>
      <c r="E21" s="15">
        <f t="shared" si="5"/>
        <v>1169677.24</v>
      </c>
      <c r="F21" s="15">
        <v>965948.18</v>
      </c>
      <c r="G21" s="15">
        <v>965948.18</v>
      </c>
      <c r="H21" s="15">
        <f t="shared" si="4"/>
        <v>203729.05999999994</v>
      </c>
    </row>
    <row r="22" spans="1:8" x14ac:dyDescent="0.2">
      <c r="A22" s="38"/>
      <c r="B22" s="42" t="s">
        <v>48</v>
      </c>
      <c r="C22" s="15">
        <v>4125000</v>
      </c>
      <c r="D22" s="15">
        <v>3411637.47</v>
      </c>
      <c r="E22" s="15">
        <f t="shared" si="5"/>
        <v>7536637.4700000007</v>
      </c>
      <c r="F22" s="15">
        <v>7531263.9800000004</v>
      </c>
      <c r="G22" s="15">
        <v>7531263.9800000004</v>
      </c>
      <c r="H22" s="15">
        <f t="shared" si="4"/>
        <v>5373.4900000002235</v>
      </c>
    </row>
    <row r="23" spans="1:8" x14ac:dyDescent="0.2">
      <c r="A23" s="38"/>
      <c r="B23" s="42" t="s">
        <v>4</v>
      </c>
      <c r="C23" s="15">
        <v>2300000</v>
      </c>
      <c r="D23" s="15">
        <v>2176724.48</v>
      </c>
      <c r="E23" s="15">
        <f t="shared" si="5"/>
        <v>4476724.4800000004</v>
      </c>
      <c r="F23" s="15">
        <v>4430116.33</v>
      </c>
      <c r="G23" s="15">
        <v>4430116.33</v>
      </c>
      <c r="H23" s="15">
        <f t="shared" si="4"/>
        <v>46608.150000000373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1259095.1200000001</v>
      </c>
      <c r="D25" s="15">
        <f t="shared" si="6"/>
        <v>3144719.94</v>
      </c>
      <c r="E25" s="15">
        <f t="shared" si="6"/>
        <v>4403815.0600000005</v>
      </c>
      <c r="F25" s="15">
        <f t="shared" si="6"/>
        <v>3803031.8600000003</v>
      </c>
      <c r="G25" s="15">
        <f t="shared" si="6"/>
        <v>3803031.8600000003</v>
      </c>
      <c r="H25" s="15">
        <f t="shared" si="6"/>
        <v>600783.19999999995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315400</v>
      </c>
      <c r="D27" s="15">
        <v>3014408.33</v>
      </c>
      <c r="E27" s="15">
        <f t="shared" ref="E27:E34" si="8">C27+D27</f>
        <v>3329808.33</v>
      </c>
      <c r="F27" s="15">
        <v>2865037.91</v>
      </c>
      <c r="G27" s="15">
        <v>2865037.91</v>
      </c>
      <c r="H27" s="15">
        <f t="shared" si="7"/>
        <v>464770.41999999993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943695.12</v>
      </c>
      <c r="D34" s="15">
        <v>130311.61</v>
      </c>
      <c r="E34" s="15">
        <f t="shared" si="8"/>
        <v>1074006.73</v>
      </c>
      <c r="F34" s="15">
        <v>937993.95</v>
      </c>
      <c r="G34" s="15">
        <v>937993.95</v>
      </c>
      <c r="H34" s="15">
        <f t="shared" si="7"/>
        <v>136012.78000000003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62528198.189999998</v>
      </c>
      <c r="D42" s="23">
        <f t="shared" si="12"/>
        <v>46180399.260000005</v>
      </c>
      <c r="E42" s="23">
        <f t="shared" si="12"/>
        <v>108708597.45</v>
      </c>
      <c r="F42" s="23">
        <f t="shared" si="12"/>
        <v>95272607.849999994</v>
      </c>
      <c r="G42" s="23">
        <f t="shared" si="12"/>
        <v>92159248.949999988</v>
      </c>
      <c r="H42" s="23">
        <f t="shared" si="12"/>
        <v>13435989.600000003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2023-01-27T18:08:28Z</cp:lastPrinted>
  <dcterms:created xsi:type="dcterms:W3CDTF">2014-02-10T03:37:14Z</dcterms:created>
  <dcterms:modified xsi:type="dcterms:W3CDTF">2023-01-27T18:08:40Z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