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3" i="1" l="1"/>
  <c r="I32" i="1"/>
  <c r="I29" i="1"/>
  <c r="I25" i="1"/>
  <c r="I24" i="1"/>
  <c r="I23" i="1" s="1"/>
  <c r="I21" i="1"/>
  <c r="I17" i="1"/>
  <c r="I16" i="1"/>
  <c r="I14" i="1"/>
  <c r="I11" i="1"/>
  <c r="I9" i="1"/>
  <c r="F35" i="1"/>
  <c r="I35" i="1" s="1"/>
  <c r="F34" i="1"/>
  <c r="I34" i="1" s="1"/>
  <c r="F33" i="1"/>
  <c r="F32" i="1"/>
  <c r="F31" i="1" s="1"/>
  <c r="F30" i="1"/>
  <c r="I30" i="1" s="1"/>
  <c r="F29" i="1"/>
  <c r="F28" i="1"/>
  <c r="I28" i="1" s="1"/>
  <c r="F27" i="1"/>
  <c r="I27" i="1" s="1"/>
  <c r="F25" i="1"/>
  <c r="F24" i="1"/>
  <c r="F23" i="1" s="1"/>
  <c r="F22" i="1"/>
  <c r="I22" i="1" s="1"/>
  <c r="F21" i="1"/>
  <c r="F20" i="1"/>
  <c r="F18" i="1"/>
  <c r="I18" i="1" s="1"/>
  <c r="F17" i="1"/>
  <c r="F16" i="1"/>
  <c r="F15" i="1"/>
  <c r="I15" i="1" s="1"/>
  <c r="F14" i="1"/>
  <c r="F13" i="1"/>
  <c r="I13" i="1" s="1"/>
  <c r="F12" i="1"/>
  <c r="I12" i="1" s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E37" i="1"/>
  <c r="H37" i="1"/>
  <c r="D37" i="1"/>
  <c r="I31" i="1"/>
  <c r="I10" i="1"/>
  <c r="I26" i="1"/>
  <c r="F19" i="1"/>
  <c r="F10" i="1"/>
  <c r="F26" i="1"/>
  <c r="I20" i="1"/>
  <c r="I19" i="1" s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<sst xmlns="http://schemas.openxmlformats.org/spreadsheetml/2006/main" count="65" uniqueCount="65">
  <si>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</si>
  <si>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</si>
  <si>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</si>
  <si>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</si>
  <si>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</si>
  <si>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</si>
  <si>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</si>
  <si>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</si>
  <si>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</si>
  <si>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</si>
  <si>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</si>
  <si>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</si>
  <si>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</si>
  <si>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</si>
  <si>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</si>
  <si>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</si>
  <si>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</si>
  <si>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</si>
  <si>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</si>
  <si>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</si>
  <si>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</si>
  <si>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</si>
  <si>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</si>
  <si>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</si>
  <si>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</si>
  <si>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</si>
  <si>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</si>
  <si>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</si>
  <si>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</si>
  <si>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</si>
  <si>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</si>
  <si>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</si>
  <si>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</si>
  <si>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</si>
  <si>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</si>
  <si>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</si>
  <si>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</si>
  <si>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</si>
  <si>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</si>
  <si>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</si>
  <si>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</si>
  <si>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</si>
  <si>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</si>
  <si>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</si>
  <si>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</si>
  <si>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</si>
  <si>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</si>
  <si>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</si>
  <si>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</si>
  <si>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</si>
  <si>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</si>
  <si>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</si>
  <si>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</si>
  <si>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</si>
  <si>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</si>
  <si>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</si>
  <si>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</si>
  <si>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</si>
  <si>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</si>
  <si>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</si>
  <si>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</si>
  <si>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</si>
  <si>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</si>
  <si>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</si>
  <si>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Santa Catarina, Gto
Gasto por Categoría Programática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</si>
</sst>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1495425</xdr:colOff>
      <xdr:row>40</xdr:row>
      <xdr:rowOff>66675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724025" y="629602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5</xdr:col>
      <xdr:colOff>333375</xdr:colOff>
      <xdr:row>40</xdr:row>
      <xdr:rowOff>76201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7019925" y="630555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25" zoomScaleNormal="100" zoomScaleSheetLayoutView="90" workbookViewId="0">
      <selection activeCell="E42" sqref="E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61589826.310000002</v>
      </c>
      <c r="E10" s="18">
        <f>SUM(E11:E18)</f>
        <v>46079342.32</v>
      </c>
      <c r="F10" s="18">
        <f t="shared" ref="F10:I10" si="1">SUM(F11:F18)</f>
        <v>107669168.63000001</v>
      </c>
      <c r="G10" s="18">
        <f t="shared" si="1"/>
        <v>94434638.230000004</v>
      </c>
      <c r="H10" s="18">
        <f t="shared" si="1"/>
        <v>91321279.330000013</v>
      </c>
      <c r="I10" s="18">
        <f t="shared" si="1"/>
        <v>13234530.400000002</v>
      </c>
    </row>
    <row r="11" spans="1:9" x14ac:dyDescent="0.2">
      <c r="A11" s="27" t="s">
        <v>46</v>
      </c>
      <c r="B11" s="9"/>
      <c r="C11" s="3" t="s">
        <v>4</v>
      </c>
      <c r="D11" s="19">
        <v>51455120.310000002</v>
      </c>
      <c r="E11" s="19">
        <v>30234935.48</v>
      </c>
      <c r="F11" s="19">
        <f t="shared" ref="F11:F18" si="2">D11+E11</f>
        <v>81690055.790000007</v>
      </c>
      <c r="G11" s="19">
        <v>74140682.730000004</v>
      </c>
      <c r="H11" s="19">
        <v>74140682.730000004</v>
      </c>
      <c r="I11" s="19">
        <f t="shared" ref="I11:I18" si="3">F11-G11</f>
        <v>7549373.0600000024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10134706</v>
      </c>
      <c r="E18" s="19">
        <v>15844406.84</v>
      </c>
      <c r="F18" s="19">
        <f t="shared" si="2"/>
        <v>25979112.84</v>
      </c>
      <c r="G18" s="19">
        <v>20293955.5</v>
      </c>
      <c r="H18" s="19">
        <v>17180596.600000001</v>
      </c>
      <c r="I18" s="19">
        <f t="shared" si="3"/>
        <v>5685157.3399999999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938371.88</v>
      </c>
      <c r="E19" s="18">
        <f>SUM(E20:E22)</f>
        <v>101056.94</v>
      </c>
      <c r="F19" s="18">
        <f t="shared" ref="F19:I19" si="4">SUM(F20:F22)</f>
        <v>1039428.8200000001</v>
      </c>
      <c r="G19" s="18">
        <f t="shared" si="4"/>
        <v>837969.62</v>
      </c>
      <c r="H19" s="18">
        <f t="shared" si="4"/>
        <v>837969.62</v>
      </c>
      <c r="I19" s="18">
        <f t="shared" si="4"/>
        <v>201459.20000000007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938371.88</v>
      </c>
      <c r="E21" s="19">
        <v>101056.94</v>
      </c>
      <c r="F21" s="19">
        <f t="shared" si="5"/>
        <v>1039428.8200000001</v>
      </c>
      <c r="G21" s="19">
        <v>837969.62</v>
      </c>
      <c r="H21" s="19">
        <v>837969.62</v>
      </c>
      <c r="I21" s="19">
        <f t="shared" si="6"/>
        <v>201459.20000000007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62528198.190000005</v>
      </c>
      <c r="E37" s="24">
        <f t="shared" ref="E37:I37" si="16">SUM(E7+E10+E19+E23+E26+E31)</f>
        <v>46180399.259999998</v>
      </c>
      <c r="F37" s="24">
        <f t="shared" si="16"/>
        <v>108708597.45</v>
      </c>
      <c r="G37" s="24">
        <f t="shared" si="16"/>
        <v>95272607.850000009</v>
      </c>
      <c r="H37" s="24">
        <f t="shared" si="16"/>
        <v>92159248.950000018</v>
      </c>
      <c r="I37" s="24">
        <f t="shared" si="16"/>
        <v>13435989.600000001</v>
      </c>
    </row>
    <row r="41" spans="1:9" x14ac:dyDescent="0.2">
      <c r="C41" s="42"/>
      <c r="D41" s="42"/>
      <c r="E41" s="42"/>
    </row>
    <row r="42" spans="1:9" x14ac:dyDescent="0.2">
      <c r="C42" s="42"/>
      <c r="D42" s="42"/>
      <c r="E42" s="42"/>
    </row>
    <row r="43" spans="1:9" x14ac:dyDescent="0.2">
      <c r="C43" s="42"/>
      <c r="D43" s="42"/>
      <c r="E43" s="42"/>
    </row>
    <row r="44" spans="1:9" x14ac:dyDescent="0.2">
      <c r="C44" s="42"/>
      <c r="D44" s="42"/>
      <c r="E44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2023-01-27T17:00:44Z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