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 II\Desktop\INFORMES TRIMESTRALES CUENTA PUBLICA\INFORMES TRIMESTRALES 2023\2do trimestre 2023\"/>
    </mc:Choice>
  </mc:AlternateContent>
  <bookViews>
    <workbookView xWindow="0" yWindow="0" windowWidth="28800" windowHeight="12135" tabRatio="885"/>
  </bookViews>
  <sheets>
    <sheet name="COG" sheetId="6" r:id="rId1"/>
    <sheet name="CTG" sheetId="8" r:id="rId2"/>
    <sheet name="CA" sheetId="4" r:id="rId3"/>
    <sheet name="CFG" sheetId="5" r:id="rId4"/>
  </sheets>
  <definedNames>
    <definedName name="_xlnm._FilterDatabase" localSheetId="3" hidden="1">CFG!$A$3:$G$36</definedName>
    <definedName name="_xlnm._FilterDatabase" localSheetId="0" hidden="1">COG!$A$3:$G$76</definedName>
  </definedNames>
  <calcPr calcId="162913"/>
</workbook>
</file>

<file path=xl/calcChain.xml><?xml version="1.0" encoding="utf-8"?>
<calcChain xmlns="http://schemas.openxmlformats.org/spreadsheetml/2006/main">
  <c r="D30" i="4" l="1"/>
  <c r="G30" i="4" s="1"/>
  <c r="D29" i="4"/>
  <c r="G29" i="4" s="1"/>
  <c r="D28" i="4"/>
  <c r="G28" i="4" s="1"/>
  <c r="D27" i="4"/>
  <c r="G27" i="4" s="1"/>
  <c r="D26" i="4"/>
  <c r="G26" i="4" s="1"/>
  <c r="D25" i="4"/>
  <c r="G25" i="4" s="1"/>
  <c r="D24" i="4"/>
  <c r="G24" i="4" s="1"/>
  <c r="D23" i="4"/>
  <c r="G23" i="4" s="1"/>
  <c r="D22" i="4"/>
  <c r="G22" i="4" s="1"/>
  <c r="D21" i="4"/>
  <c r="G21" i="4" s="1"/>
  <c r="D20" i="4"/>
  <c r="G20" i="4" s="1"/>
  <c r="D19" i="4"/>
  <c r="G19" i="4" s="1"/>
  <c r="D18" i="4"/>
  <c r="G18" i="4" s="1"/>
  <c r="D17" i="4"/>
  <c r="G17" i="4" s="1"/>
  <c r="D16" i="4"/>
  <c r="G16" i="4" s="1"/>
  <c r="D15" i="4"/>
  <c r="G15" i="4" s="1"/>
  <c r="D14" i="4"/>
  <c r="G14" i="4" s="1"/>
  <c r="D13" i="4"/>
  <c r="G13" i="4" s="1"/>
  <c r="F57" i="4" l="1"/>
  <c r="E57" i="4"/>
  <c r="C57" i="4"/>
  <c r="D56" i="4"/>
  <c r="G56" i="4" s="1"/>
  <c r="D55" i="4"/>
  <c r="G55" i="4" s="1"/>
  <c r="D54" i="4"/>
  <c r="G54" i="4" s="1"/>
  <c r="D53" i="4"/>
  <c r="G53" i="4" s="1"/>
  <c r="D52" i="4"/>
  <c r="G52" i="4" s="1"/>
  <c r="D51" i="4"/>
  <c r="G51" i="4" s="1"/>
  <c r="D50" i="4"/>
  <c r="G50" i="4" s="1"/>
  <c r="B57" i="4"/>
  <c r="F43" i="4"/>
  <c r="E43" i="4"/>
  <c r="D42" i="4"/>
  <c r="G42" i="4" s="1"/>
  <c r="D41" i="4"/>
  <c r="G41" i="4" s="1"/>
  <c r="D40" i="4"/>
  <c r="G40" i="4" s="1"/>
  <c r="D39" i="4"/>
  <c r="G39" i="4" s="1"/>
  <c r="C43" i="4"/>
  <c r="B43" i="4"/>
  <c r="D12" i="4"/>
  <c r="G12" i="4" s="1"/>
  <c r="D11" i="4"/>
  <c r="G11" i="4" s="1"/>
  <c r="D10" i="4"/>
  <c r="G10" i="4" s="1"/>
  <c r="D9" i="4"/>
  <c r="G9" i="4" s="1"/>
  <c r="D8" i="4"/>
  <c r="G8" i="4" s="1"/>
  <c r="D7" i="4"/>
  <c r="G7" i="4" s="1"/>
  <c r="D6" i="4"/>
  <c r="G6" i="4" s="1"/>
  <c r="F32" i="4"/>
  <c r="E32" i="4"/>
  <c r="C32" i="4"/>
  <c r="B32" i="4"/>
  <c r="G43" i="4" l="1"/>
  <c r="G57" i="4"/>
  <c r="D43" i="4"/>
  <c r="D57" i="4"/>
  <c r="G32" i="4"/>
  <c r="D32" i="4"/>
  <c r="D36" i="5" l="1"/>
  <c r="G36" i="5" s="1"/>
  <c r="D35" i="5"/>
  <c r="G35" i="5" s="1"/>
  <c r="D34" i="5"/>
  <c r="D33" i="5"/>
  <c r="G33" i="5" s="1"/>
  <c r="D31" i="5"/>
  <c r="G31" i="5" s="1"/>
  <c r="D30" i="5"/>
  <c r="G30" i="5" s="1"/>
  <c r="D29" i="5"/>
  <c r="G29" i="5" s="1"/>
  <c r="D28" i="5"/>
  <c r="G28" i="5" s="1"/>
  <c r="D27" i="5"/>
  <c r="G27" i="5" s="1"/>
  <c r="D26" i="5"/>
  <c r="G26" i="5" s="1"/>
  <c r="D25" i="5"/>
  <c r="G25" i="5" s="1"/>
  <c r="D24" i="5"/>
  <c r="G24" i="5" s="1"/>
  <c r="D23" i="5"/>
  <c r="G23" i="5" s="1"/>
  <c r="D21" i="5"/>
  <c r="G21" i="5" s="1"/>
  <c r="D20" i="5"/>
  <c r="G20" i="5" s="1"/>
  <c r="D19" i="5"/>
  <c r="G19" i="5" s="1"/>
  <c r="D18" i="5"/>
  <c r="G18" i="5" s="1"/>
  <c r="D17" i="5"/>
  <c r="G17" i="5" s="1"/>
  <c r="D16" i="5"/>
  <c r="G16" i="5" s="1"/>
  <c r="D15" i="5"/>
  <c r="G15" i="5" s="1"/>
  <c r="D13" i="5"/>
  <c r="G13" i="5" s="1"/>
  <c r="D12" i="5"/>
  <c r="D11" i="5"/>
  <c r="G11" i="5" s="1"/>
  <c r="D10" i="5"/>
  <c r="G10" i="5" s="1"/>
  <c r="D9" i="5"/>
  <c r="G9" i="5" s="1"/>
  <c r="D8" i="5"/>
  <c r="G8" i="5" s="1"/>
  <c r="D7" i="5"/>
  <c r="G7" i="5" s="1"/>
  <c r="D6" i="5"/>
  <c r="G6" i="5" s="1"/>
  <c r="F32" i="5"/>
  <c r="F22" i="5"/>
  <c r="F14" i="5"/>
  <c r="F5" i="5"/>
  <c r="E32" i="5"/>
  <c r="E22" i="5"/>
  <c r="E14" i="5"/>
  <c r="E5" i="5"/>
  <c r="C32" i="5"/>
  <c r="C22" i="5"/>
  <c r="C14" i="5"/>
  <c r="C5" i="5"/>
  <c r="B32" i="5"/>
  <c r="B22" i="5"/>
  <c r="B14" i="5"/>
  <c r="B5" i="5"/>
  <c r="F10" i="8"/>
  <c r="E10" i="8"/>
  <c r="D9" i="8"/>
  <c r="G9" i="8" s="1"/>
  <c r="D8" i="8"/>
  <c r="G8" i="8" s="1"/>
  <c r="D7" i="8"/>
  <c r="G7" i="8" s="1"/>
  <c r="D6" i="8"/>
  <c r="G6" i="8" s="1"/>
  <c r="D5" i="8"/>
  <c r="G5" i="8" s="1"/>
  <c r="C10" i="8"/>
  <c r="B10" i="8"/>
  <c r="D6" i="6"/>
  <c r="G6" i="6" s="1"/>
  <c r="D7" i="6"/>
  <c r="G7" i="6" s="1"/>
  <c r="D8" i="6"/>
  <c r="G8" i="6" s="1"/>
  <c r="D9" i="6"/>
  <c r="G9" i="6" s="1"/>
  <c r="D10" i="6"/>
  <c r="G10" i="6" s="1"/>
  <c r="D11" i="6"/>
  <c r="D12" i="6"/>
  <c r="G12" i="6" s="1"/>
  <c r="G11" i="6"/>
  <c r="D76" i="6"/>
  <c r="G76" i="6" s="1"/>
  <c r="D75" i="6"/>
  <c r="G75" i="6" s="1"/>
  <c r="D74" i="6"/>
  <c r="G74" i="6" s="1"/>
  <c r="D73" i="6"/>
  <c r="G73" i="6" s="1"/>
  <c r="D72" i="6"/>
  <c r="G72" i="6" s="1"/>
  <c r="D71" i="6"/>
  <c r="G71" i="6" s="1"/>
  <c r="D70" i="6"/>
  <c r="G70" i="6" s="1"/>
  <c r="D68" i="6"/>
  <c r="G68" i="6" s="1"/>
  <c r="D67" i="6"/>
  <c r="G67" i="6" s="1"/>
  <c r="D66" i="6"/>
  <c r="G66" i="6" s="1"/>
  <c r="D64" i="6"/>
  <c r="G64" i="6" s="1"/>
  <c r="D63" i="6"/>
  <c r="G63" i="6" s="1"/>
  <c r="D62" i="6"/>
  <c r="G62" i="6" s="1"/>
  <c r="D61" i="6"/>
  <c r="G61" i="6" s="1"/>
  <c r="D60" i="6"/>
  <c r="G60" i="6" s="1"/>
  <c r="D59" i="6"/>
  <c r="G59" i="6" s="1"/>
  <c r="D58" i="6"/>
  <c r="G58" i="6" s="1"/>
  <c r="D56" i="6"/>
  <c r="G56" i="6" s="1"/>
  <c r="D55" i="6"/>
  <c r="G55" i="6" s="1"/>
  <c r="D54" i="6"/>
  <c r="G54" i="6" s="1"/>
  <c r="D52" i="6"/>
  <c r="G52" i="6" s="1"/>
  <c r="D51" i="6"/>
  <c r="G51" i="6" s="1"/>
  <c r="D50" i="6"/>
  <c r="G50" i="6" s="1"/>
  <c r="D49" i="6"/>
  <c r="G49" i="6" s="1"/>
  <c r="D48" i="6"/>
  <c r="G48" i="6" s="1"/>
  <c r="D47" i="6"/>
  <c r="G47" i="6" s="1"/>
  <c r="D46" i="6"/>
  <c r="G46" i="6" s="1"/>
  <c r="D45" i="6"/>
  <c r="G45" i="6" s="1"/>
  <c r="D44" i="6"/>
  <c r="G44" i="6" s="1"/>
  <c r="D42" i="6"/>
  <c r="G42" i="6" s="1"/>
  <c r="D41" i="6"/>
  <c r="G41" i="6" s="1"/>
  <c r="D40" i="6"/>
  <c r="G40" i="6" s="1"/>
  <c r="D39" i="6"/>
  <c r="G39" i="6" s="1"/>
  <c r="D38" i="6"/>
  <c r="G38" i="6" s="1"/>
  <c r="D37" i="6"/>
  <c r="G37" i="6" s="1"/>
  <c r="D36" i="6"/>
  <c r="G36" i="6" s="1"/>
  <c r="D35" i="6"/>
  <c r="G35" i="6" s="1"/>
  <c r="D34" i="6"/>
  <c r="G34" i="6" s="1"/>
  <c r="D32" i="6"/>
  <c r="G32" i="6" s="1"/>
  <c r="D31" i="6"/>
  <c r="G31" i="6" s="1"/>
  <c r="D30" i="6"/>
  <c r="G30" i="6" s="1"/>
  <c r="D29" i="6"/>
  <c r="G29" i="6" s="1"/>
  <c r="D28" i="6"/>
  <c r="G28" i="6" s="1"/>
  <c r="D27" i="6"/>
  <c r="G27" i="6" s="1"/>
  <c r="D26" i="6"/>
  <c r="G26" i="6" s="1"/>
  <c r="D25" i="6"/>
  <c r="G25" i="6" s="1"/>
  <c r="D24" i="6"/>
  <c r="G24" i="6" s="1"/>
  <c r="D22" i="6"/>
  <c r="G22" i="6" s="1"/>
  <c r="D21" i="6"/>
  <c r="G21" i="6" s="1"/>
  <c r="D20" i="6"/>
  <c r="G20" i="6" s="1"/>
  <c r="D19" i="6"/>
  <c r="G19" i="6" s="1"/>
  <c r="D18" i="6"/>
  <c r="G18" i="6" s="1"/>
  <c r="D17" i="6"/>
  <c r="G17" i="6" s="1"/>
  <c r="D16" i="6"/>
  <c r="G16" i="6" s="1"/>
  <c r="D15" i="6"/>
  <c r="G15" i="6" s="1"/>
  <c r="D14" i="6"/>
  <c r="G14" i="6" s="1"/>
  <c r="F69" i="6"/>
  <c r="F65" i="6"/>
  <c r="F57" i="6"/>
  <c r="F53" i="6"/>
  <c r="F43" i="6"/>
  <c r="F33" i="6"/>
  <c r="F23" i="6"/>
  <c r="F13" i="6"/>
  <c r="F5" i="6"/>
  <c r="E69" i="6"/>
  <c r="E65" i="6"/>
  <c r="E57" i="6"/>
  <c r="E53" i="6"/>
  <c r="E43" i="6"/>
  <c r="E33" i="6"/>
  <c r="E23" i="6"/>
  <c r="E13" i="6"/>
  <c r="E5" i="6"/>
  <c r="C69" i="6"/>
  <c r="C65" i="6"/>
  <c r="C57" i="6"/>
  <c r="C53" i="6"/>
  <c r="C43" i="6"/>
  <c r="C33" i="6"/>
  <c r="C23" i="6"/>
  <c r="C13" i="6"/>
  <c r="C5" i="6"/>
  <c r="B69" i="6"/>
  <c r="D69" i="6" s="1"/>
  <c r="G69" i="6" s="1"/>
  <c r="B65" i="6"/>
  <c r="B57" i="6"/>
  <c r="B53" i="6"/>
  <c r="B43" i="6"/>
  <c r="B33" i="6"/>
  <c r="B23" i="6"/>
  <c r="B13" i="6"/>
  <c r="B5" i="6"/>
  <c r="D53" i="6" l="1"/>
  <c r="G53" i="6" s="1"/>
  <c r="D23" i="6"/>
  <c r="D13" i="6"/>
  <c r="G13" i="6" s="1"/>
  <c r="D43" i="6"/>
  <c r="G43" i="6" s="1"/>
  <c r="G23" i="6"/>
  <c r="D33" i="6"/>
  <c r="G33" i="6" s="1"/>
  <c r="D65" i="6"/>
  <c r="G65" i="6" s="1"/>
  <c r="D57" i="6"/>
  <c r="G57" i="6" s="1"/>
  <c r="F77" i="6"/>
  <c r="B77" i="6"/>
  <c r="C77" i="6"/>
  <c r="D5" i="6"/>
  <c r="E77" i="6"/>
  <c r="D10" i="8"/>
  <c r="B37" i="5"/>
  <c r="G22" i="5"/>
  <c r="G14" i="5"/>
  <c r="D32" i="5"/>
  <c r="G34" i="5"/>
  <c r="G32" i="5" s="1"/>
  <c r="D5" i="5"/>
  <c r="G12" i="5"/>
  <c r="G5" i="5" s="1"/>
  <c r="C37" i="5"/>
  <c r="E37" i="5"/>
  <c r="F37" i="5"/>
  <c r="D22" i="5"/>
  <c r="D14" i="5"/>
  <c r="G10" i="8"/>
  <c r="D37" i="5" l="1"/>
  <c r="D77" i="6"/>
  <c r="G5" i="6"/>
  <c r="G77" i="6" s="1"/>
  <c r="G37" i="5"/>
</calcChain>
</file>

<file path=xl/sharedStrings.xml><?xml version="1.0" encoding="utf-8"?>
<sst xmlns="http://schemas.openxmlformats.org/spreadsheetml/2006/main" count="219" uniqueCount="160">
  <si>
    <t>Gasto Corriente</t>
  </si>
  <si>
    <t>Gasto de Capital</t>
  </si>
  <si>
    <t>Amortización de la Deuda y Disminución de Pasivos</t>
  </si>
  <si>
    <t>Relaciones Exteriores</t>
  </si>
  <si>
    <t>Otros Asuntos Sociales</t>
  </si>
  <si>
    <t>Comunicaciones</t>
  </si>
  <si>
    <t>Turismo</t>
  </si>
  <si>
    <t>Adeudos de Ejercicios Fiscales Anteriores</t>
  </si>
  <si>
    <t>Poder Ejecutivo</t>
  </si>
  <si>
    <t>Poder Legislativo</t>
  </si>
  <si>
    <t>Poder Judicial</t>
  </si>
  <si>
    <t>Instituciones Públicas de la Seguridad Social</t>
  </si>
  <si>
    <t>Entidades Paraestatales y Fideicomisos No Empresariales y No Financieros</t>
  </si>
  <si>
    <t>Entidades Paraestatales Empresariales No Financieras con Participación Estatal Mayoritaria</t>
  </si>
  <si>
    <t>Fideicomisos Financieros Públicos con Participación Estatal Mayoritaria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</si>
  <si>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</si>
  <si>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</si>
  <si>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</si>
  <si>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</si>
  <si>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</si>
  <si>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</si>
  <si>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</si>
  <si>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</si>
  <si>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</si>
  <si>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</si>
  <si>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Fideicomisos Empresariales No Financieros con Participación Estatal Mayoritaria</t>
  </si>
  <si>
    <t>Entidades Paraestatales Empresariales Financieras Monetarias con Participación Estatal Mayoritaria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</si>
  <si>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</si>
  <si>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</si>
  <si>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</si>
  <si>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</si>
  <si>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</si>
  <si>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</si>
  <si>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Seguridad Social</t>
  </si>
  <si>
    <t>Previsiones</t>
  </si>
  <si>
    <t>Donativos</t>
  </si>
  <si>
    <t>Participaciones</t>
  </si>
  <si>
    <t>Aportaciones</t>
  </si>
  <si>
    <t>Convenios</t>
  </si>
  <si>
    <t>Pensiones y Jubilaciones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</si>
  <si>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</si>
  <si>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</si>
  <si>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</si>
  <si>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</si>
  <si>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</si>
  <si>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</si>
  <si>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</si>
  <si>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</si>
  <si>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</si>
  <si>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</si>
  <si>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</si>
  <si>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</si>
  <si>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</si>
  <si>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</si>
  <si>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</si>
  <si>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</si>
  <si>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</si>
  <si>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</si>
  <si>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Servicios Personales</t>
  </si>
  <si>
    <t>Servicios Generales</t>
  </si>
  <si>
    <t>Inversión Pública</t>
  </si>
  <si>
    <t>Deuda Pública</t>
  </si>
  <si>
    <t>Remuneraciones al Personal de Carácter Permanente</t>
  </si>
  <si>
    <t>Remuneraciones al Personal de Carácter Transitorio</t>
  </si>
  <si>
    <t>Remuneraciones Adicionales y Especiales</t>
  </si>
  <si>
    <t>Otras Prestaciones Sociales y Económicas</t>
  </si>
  <si>
    <t>Pago de Estímulos a Servidores Públicos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</si>
  <si>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</si>
  <si>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</si>
  <si>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</si>
  <si>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</si>
  <si>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</si>
  <si>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</si>
  <si>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</si>
  <si>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</si>
  <si>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</si>
  <si>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</si>
  <si>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</si>
  <si>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</si>
  <si>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</si>
  <si>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</si>
  <si>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</si>
  <si>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</si>
  <si>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</si>
  <si>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Transferencias Internas y Asignaciones al Sector Público</t>
  </si>
  <si>
    <t>Transferencias al Resto del Sector Público</t>
  </si>
  <si>
    <t>Subsidios y Subvenciones</t>
  </si>
  <si>
    <t>Ayudas Sociales</t>
  </si>
  <si>
    <t>Transferencias a Fideicomisos, Mandatos y Otros Análogos</t>
  </si>
  <si>
    <t>Transferencias a la Seguridad Social</t>
  </si>
  <si>
    <t>Transferencias al Exterior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</si>
  <si>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</si>
  <si>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</si>
  <si>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</si>
  <si>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</si>
  <si>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</si>
  <si>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</si>
  <si>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</si>
  <si>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</si>
  <si>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</si>
  <si>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Obra Pública en Bienes de Dominio Público</t>
  </si>
  <si>
    <t>Obra Pública en Bienes Propios</t>
  </si>
  <si>
    <t>Proyectos Productivos y Acciones de Fomento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</si>
  <si>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</si>
  <si>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</si>
  <si>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</si>
  <si>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</si>
  <si>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</si>
  <si>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</si>
  <si>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</si>
  <si>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</si>
  <si>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</si>
  <si>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</si>
  <si>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</si>
  <si>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</si>
  <si>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</si>
  <si>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</si>
  <si>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</si>
  <si>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</si>
  <si>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</si>
  <si>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</si>
  <si>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Órganismos Autónomos</t>
  </si>
  <si>
    <t>Coordinación de la Política de Gobierno</t>
  </si>
  <si>
    <t>Materiales y Suministros</t>
  </si>
  <si>
    <t>Transferencias, Asignaciones, Subsidios y Otras Ayudas</t>
  </si>
  <si>
    <t>Bienes Muebles, Inmuebles e Intangibles</t>
  </si>
  <si>
    <t>Inversiones Financieras y Otras Provisiones</t>
  </si>
  <si>
    <t>Participaciones y Aportaciones</t>
  </si>
  <si>
    <t>Entidades Paraestatales Financieras No Monetarias con Participación Estatal Mayoritaria</t>
  </si>
  <si>
    <t>Municipio de Santa Catarina, Gto
Estado Analítico del Ejercicio del Presupuesto de Egresos
Clasificación por Objeto del Gasto (Capítulo y Concepto)
Del 1 de Enero al 30 de Junio de 2023</t>
  </si>
  <si>
    <t>Municipio de Santa Catarina, Gto
Estado Analítico del Ejercicio del Presupuesto de Egresos
Clasificación Económica (por Tipo de Gasto)
Del 1 de Enero al 30 de Junio de 2023</t>
  </si>
  <si>
    <t>31111M340010000 DESPACHO DEL PRESIDENTE</t>
  </si>
  <si>
    <t>31111M340020000 SINDICATURA</t>
  </si>
  <si>
    <t>31111M340030000 DESPACHO DE REGIDORES</t>
  </si>
  <si>
    <t>31111M340040000 SECRETARIA DE H. AYUNTAM</t>
  </si>
  <si>
    <t>31111M340050000 DIRECCION DE PLANEACION</t>
  </si>
  <si>
    <t>31111M340060000 COORDINACION DE UMAIP</t>
  </si>
  <si>
    <t>31111M340070000 COORDINACION DE COMUNICA</t>
  </si>
  <si>
    <t>31111M340080000 TESORERIA MUNICIPAL</t>
  </si>
  <si>
    <t>31111M340090000 CONTRALORIA MUNICIPAL</t>
  </si>
  <si>
    <t>31111M340100000 OFICIALIA MAYOR</t>
  </si>
  <si>
    <t>31111M340110000 COORDINACION DE JUVENTUD</t>
  </si>
  <si>
    <t>31111M340120000 DIRECCION DE OBRAS PUBLI</t>
  </si>
  <si>
    <t>31111M340130000 DIRECCION DE CATASTRO</t>
  </si>
  <si>
    <t>31111M340140000 COORD DE SERVICIOS PUBLI</t>
  </si>
  <si>
    <t>31111M340150000 DIRECCION DE CASA DE CUL</t>
  </si>
  <si>
    <t>31111M340160000 DIRECCION DE DEPORTES</t>
  </si>
  <si>
    <t>31111M340170000 COORDINACION DE EDUCACIO</t>
  </si>
  <si>
    <t>31111M340180000 DIRECCION DE DESARROLLO</t>
  </si>
  <si>
    <t>31111M340190000 DIRECCION DE DESARROLLO</t>
  </si>
  <si>
    <t>31111M340200000 DIRECCION DE DESARROLLO</t>
  </si>
  <si>
    <t>31111M340210000 DIRECCION DE DESARROLLO</t>
  </si>
  <si>
    <t>31111M340220000 DIRECCION DE MIGRANTES</t>
  </si>
  <si>
    <t>31111M340230000 DIR. DE SEGURIDAD PUBLIC</t>
  </si>
  <si>
    <t>31111M340240000 COORDINACION DE PROTECCI</t>
  </si>
  <si>
    <t>31111M340250000 COORDINACION DE ECOLOGIA</t>
  </si>
  <si>
    <t>Municipio de Santa Catarina, Gto
Estado Analítico del Ejercicio del Presupuesto de Egresos
Clasificación Administrativa
Del 1 de Enero al 30 de Junio de 2023</t>
  </si>
  <si>
    <t>Municipio de Santa Catarina, Gto
Estado Analítico del Ejercicio del Presupuesto de Egresos
Clasificación Administrativa (Poderes)
Del 1 de Enero al 30 de Junio de 2023</t>
  </si>
  <si>
    <t>Municipio de Santa Catarina, Gto
Estado Analítico del Ejercicio del Presupuesto de Egresos
Clasificación Administrativa (Sector Paraestatal)
Del 1 de Enero al 30 de Junio de 2023</t>
  </si>
  <si>
    <t>Municipio de Santa Catarina, Gto
Estado Analítico del Ejercicio del Presupuesto de Egresos
Clasificación Funcional (Finalidad y Función)
Del 1 de Enero al 30 de Junio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</si>
</sst>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9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40">
    <xf numFmtId="0" fontId="0" fillId="0" borderId="0" xfId="0"/>
    <xf numFmtId="0" fontId="0" fillId="0" borderId="0" xfId="0" applyProtection="1">
      <protection locked="0"/>
    </xf>
    <xf numFmtId="0" fontId="0" fillId="0" borderId="0" xfId="0" applyFont="1" applyProtection="1">
      <protection locked="0"/>
    </xf>
    <xf numFmtId="4" fontId="6" fillId="2" borderId="6" xfId="9" applyNumberFormat="1" applyFont="1" applyFill="1" applyBorder="1" applyAlignment="1">
      <alignment horizontal="center" vertical="center" wrapText="1"/>
    </xf>
    <xf numFmtId="0" fontId="6" fillId="2" borderId="6" xfId="9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/>
    </xf>
    <xf numFmtId="4" fontId="2" fillId="0" borderId="12" xfId="0" applyNumberFormat="1" applyFont="1" applyFill="1" applyBorder="1" applyProtection="1">
      <protection locked="0"/>
    </xf>
    <xf numFmtId="0" fontId="2" fillId="0" borderId="0" xfId="0" applyFont="1" applyBorder="1" applyProtection="1"/>
    <xf numFmtId="4" fontId="2" fillId="0" borderId="10" xfId="9" applyNumberFormat="1" applyFont="1" applyFill="1" applyBorder="1" applyAlignment="1">
      <alignment horizontal="center" vertical="center" wrapText="1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left" vertical="center"/>
    </xf>
    <xf numFmtId="0" fontId="7" fillId="0" borderId="1" xfId="0" applyFont="1" applyBorder="1" applyAlignment="1">
      <alignment horizontal="center" vertical="center" wrapText="1"/>
    </xf>
    <xf numFmtId="0" fontId="6" fillId="0" borderId="4" xfId="0" applyFont="1" applyFill="1" applyBorder="1" applyAlignment="1" applyProtection="1">
      <alignment horizontal="center"/>
      <protection locked="0"/>
    </xf>
    <xf numFmtId="0" fontId="6" fillId="0" borderId="8" xfId="0" applyFont="1" applyFill="1" applyBorder="1" applyAlignment="1" applyProtection="1">
      <alignment horizontal="center"/>
      <protection locked="0"/>
    </xf>
    <xf numFmtId="0" fontId="2" fillId="0" borderId="5" xfId="0" applyFont="1" applyBorder="1" applyProtection="1"/>
    <xf numFmtId="4" fontId="6" fillId="0" borderId="10" xfId="0" applyNumberFormat="1" applyFont="1" applyFill="1" applyBorder="1" applyProtection="1">
      <protection locked="0"/>
    </xf>
    <xf numFmtId="4" fontId="6" fillId="0" borderId="12" xfId="0" applyNumberFormat="1" applyFont="1" applyFill="1" applyBorder="1" applyProtection="1">
      <protection locked="0"/>
    </xf>
    <xf numFmtId="4" fontId="2" fillId="0" borderId="11" xfId="0" applyNumberFormat="1" applyFont="1" applyFill="1" applyBorder="1" applyProtection="1">
      <protection locked="0"/>
    </xf>
    <xf numFmtId="4" fontId="6" fillId="0" borderId="11" xfId="0" applyNumberFormat="1" applyFont="1" applyFill="1" applyBorder="1" applyProtection="1">
      <protection locked="0"/>
    </xf>
    <xf numFmtId="4" fontId="2" fillId="0" borderId="12" xfId="0" applyNumberFormat="1" applyFont="1" applyBorder="1" applyProtection="1">
      <protection locked="0"/>
    </xf>
    <xf numFmtId="4" fontId="2" fillId="0" borderId="11" xfId="0" applyNumberFormat="1" applyFont="1" applyBorder="1" applyProtection="1">
      <protection locked="0"/>
    </xf>
    <xf numFmtId="4" fontId="6" fillId="0" borderId="6" xfId="0" applyNumberFormat="1" applyFont="1" applyFill="1" applyBorder="1" applyProtection="1">
      <protection locked="0"/>
    </xf>
    <xf numFmtId="0" fontId="6" fillId="0" borderId="1" xfId="0" applyFont="1" applyFill="1" applyBorder="1" applyAlignment="1" applyProtection="1">
      <alignment horizontal="left"/>
    </xf>
    <xf numFmtId="0" fontId="8" fillId="0" borderId="1" xfId="0" applyFont="1" applyFill="1" applyBorder="1" applyAlignment="1" applyProtection="1">
      <alignment horizontal="left"/>
    </xf>
    <xf numFmtId="0" fontId="2" fillId="0" borderId="0" xfId="0" applyFont="1" applyFill="1" applyBorder="1" applyAlignment="1" applyProtection="1">
      <alignment horizontal="left" indent="1"/>
    </xf>
    <xf numFmtId="0" fontId="2" fillId="0" borderId="4" xfId="0" applyFont="1" applyFill="1" applyBorder="1" applyAlignment="1" applyProtection="1">
      <alignment horizontal="left" indent="1"/>
    </xf>
    <xf numFmtId="0" fontId="2" fillId="0" borderId="2" xfId="9" applyFont="1" applyFill="1" applyBorder="1" applyAlignment="1">
      <alignment horizontal="left" vertical="center" indent="1"/>
    </xf>
    <xf numFmtId="0" fontId="2" fillId="0" borderId="3" xfId="0" applyFont="1" applyFill="1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wrapText="1" indent="1"/>
      <protection locked="0"/>
    </xf>
    <xf numFmtId="0" fontId="2" fillId="0" borderId="0" xfId="0" applyFont="1" applyFill="1" applyBorder="1" applyAlignment="1">
      <alignment horizontal="left" wrapText="1" indent="1"/>
    </xf>
    <xf numFmtId="0" fontId="0" fillId="0" borderId="0" xfId="0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7" xfId="9" applyFont="1" applyFill="1" applyBorder="1" applyAlignment="1" applyProtection="1">
      <alignment horizontal="center" vertical="center" wrapText="1"/>
      <protection locked="0"/>
    </xf>
    <xf numFmtId="4" fontId="6" fillId="2" borderId="10" xfId="9" applyNumberFormat="1" applyFont="1" applyFill="1" applyBorder="1" applyAlignment="1">
      <alignment horizontal="center" vertical="center" wrapText="1"/>
    </xf>
    <xf numFmtId="4" fontId="6" fillId="2" borderId="11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1038225</xdr:colOff>
      <xdr:row>82</xdr:row>
      <xdr:rowOff>0</xdr:rowOff>
    </xdr:from>
    <xdr:ext cx="2400300" cy="590551"/>
    <xdr:sp macro="" textlink="">
      <xdr:nvSpPr>
        <xdr:cNvPr id="2" name="CuadroTexto 1"/>
        <xdr:cNvSpPr txBox="1"/>
      </xdr:nvSpPr>
      <xdr:spPr>
        <a:xfrm>
          <a:off x="1038225" y="12372975"/>
          <a:ext cx="24003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>
              <a:latin typeface="Arial" panose="020B0604020202020204" pitchFamily="34" charset="0"/>
              <a:cs typeface="Arial" panose="020B0604020202020204" pitchFamily="34" charset="0"/>
            </a:rPr>
            <a:t>PRESIDENTA</a:t>
          </a:r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LIC. SONIA GARCÍA TOSCANO 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  <xdr:oneCellAnchor>
    <xdr:from>
      <xdr:col>2</xdr:col>
      <xdr:colOff>971550</xdr:colOff>
      <xdr:row>82</xdr:row>
      <xdr:rowOff>0</xdr:rowOff>
    </xdr:from>
    <xdr:ext cx="3352800" cy="590551"/>
    <xdr:sp macro="" textlink="">
      <xdr:nvSpPr>
        <xdr:cNvPr id="3" name="CuadroTexto 2"/>
        <xdr:cNvSpPr txBox="1"/>
      </xdr:nvSpPr>
      <xdr:spPr>
        <a:xfrm>
          <a:off x="5610225" y="12372975"/>
          <a:ext cx="3352800" cy="5905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pPr algn="ctr"/>
          <a:r>
            <a:rPr lang="en-US" sz="1100"/>
            <a:t>________________________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TESORERO MUNICIPAL</a:t>
          </a:r>
        </a:p>
        <a:p>
          <a:pPr algn="ctr"/>
          <a:r>
            <a:rPr lang="en-US" sz="1000" baseline="0">
              <a:latin typeface="Arial" panose="020B0604020202020204" pitchFamily="34" charset="0"/>
              <a:cs typeface="Arial" panose="020B0604020202020204" pitchFamily="34" charset="0"/>
            </a:rPr>
            <a:t>C.P. MARCO ANTONIO HERNÁNDEZ GALVÁN   </a:t>
          </a:r>
          <a:endParaRPr lang="en-US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80"/>
  <sheetViews>
    <sheetView showGridLines="0" tabSelected="1" topLeftCell="A58" workbookViewId="0">
      <selection activeCell="G84" sqref="G84"/>
    </sheetView>
  </sheetViews>
  <sheetFormatPr baseColWidth="10" defaultColWidth="12" defaultRowHeight="11.25" x14ac:dyDescent="0.2"/>
  <cols>
    <col min="1" max="1" width="62.83203125" style="1" customWidth="1"/>
    <col min="2" max="2" width="18.33203125" style="1" customWidth="1"/>
    <col min="3" max="3" width="19.83203125" style="1" customWidth="1"/>
    <col min="4" max="7" width="18.33203125" style="1" customWidth="1"/>
    <col min="8" max="16384" width="12" style="1"/>
  </cols>
  <sheetData>
    <row r="1" spans="1:8" ht="50.1" customHeight="1" x14ac:dyDescent="0.2">
      <c r="A1" s="32" t="s">
        <v>129</v>
      </c>
      <c r="B1" s="32"/>
      <c r="C1" s="32"/>
      <c r="D1" s="32"/>
      <c r="E1" s="32"/>
      <c r="F1" s="32"/>
      <c r="G1" s="33"/>
    </row>
    <row r="2" spans="1:8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8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8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8" x14ac:dyDescent="0.2">
      <c r="A5" s="22" t="s">
        <v>58</v>
      </c>
      <c r="B5" s="15">
        <f>SUM(B6:B12)</f>
        <v>40355073.910000004</v>
      </c>
      <c r="C5" s="15">
        <f>SUM(C6:C12)</f>
        <v>897523.35</v>
      </c>
      <c r="D5" s="15">
        <f>B5+C5</f>
        <v>41252597.260000005</v>
      </c>
      <c r="E5" s="15">
        <f>SUM(E6:E12)</f>
        <v>15223380.069999998</v>
      </c>
      <c r="F5" s="15">
        <f>SUM(F6:F12)</f>
        <v>14443190.93</v>
      </c>
      <c r="G5" s="15">
        <f>D5-E5</f>
        <v>26029217.190000005</v>
      </c>
    </row>
    <row r="6" spans="1:8" x14ac:dyDescent="0.2">
      <c r="A6" s="24" t="s">
        <v>62</v>
      </c>
      <c r="B6" s="6">
        <v>24257863.350000001</v>
      </c>
      <c r="C6" s="6">
        <v>672457.75</v>
      </c>
      <c r="D6" s="6">
        <f t="shared" ref="D6:D69" si="0">B6+C6</f>
        <v>24930321.100000001</v>
      </c>
      <c r="E6" s="6">
        <v>9948783.9600000009</v>
      </c>
      <c r="F6" s="6">
        <v>9519700.3499999996</v>
      </c>
      <c r="G6" s="6">
        <f t="shared" ref="G6:G69" si="1">D6-E6</f>
        <v>14981537.140000001</v>
      </c>
      <c r="H6" s="11">
        <v>1100</v>
      </c>
    </row>
    <row r="7" spans="1:8" x14ac:dyDescent="0.2">
      <c r="A7" s="24" t="s">
        <v>63</v>
      </c>
      <c r="B7" s="6">
        <v>5460000</v>
      </c>
      <c r="C7" s="6">
        <v>0</v>
      </c>
      <c r="D7" s="6">
        <f t="shared" si="0"/>
        <v>5460000</v>
      </c>
      <c r="E7" s="6">
        <v>3139487.53</v>
      </c>
      <c r="F7" s="6">
        <v>3124694.57</v>
      </c>
      <c r="G7" s="6">
        <f t="shared" si="1"/>
        <v>2320512.4700000002</v>
      </c>
      <c r="H7" s="11">
        <v>1200</v>
      </c>
    </row>
    <row r="8" spans="1:8" x14ac:dyDescent="0.2">
      <c r="A8" s="24" t="s">
        <v>64</v>
      </c>
      <c r="B8" s="6">
        <v>4603154.92</v>
      </c>
      <c r="C8" s="6">
        <v>121595.1</v>
      </c>
      <c r="D8" s="6">
        <f t="shared" si="0"/>
        <v>4724750.0199999996</v>
      </c>
      <c r="E8" s="6">
        <v>403467.36</v>
      </c>
      <c r="F8" s="6">
        <v>132435.57999999999</v>
      </c>
      <c r="G8" s="6">
        <f t="shared" si="1"/>
        <v>4321282.6599999992</v>
      </c>
      <c r="H8" s="11">
        <v>1300</v>
      </c>
    </row>
    <row r="9" spans="1:8" x14ac:dyDescent="0.2">
      <c r="A9" s="24" t="s">
        <v>33</v>
      </c>
      <c r="B9" s="6">
        <v>15000</v>
      </c>
      <c r="C9" s="6">
        <v>-10000</v>
      </c>
      <c r="D9" s="6">
        <f t="shared" si="0"/>
        <v>5000</v>
      </c>
      <c r="E9" s="6">
        <v>2700.36</v>
      </c>
      <c r="F9" s="6">
        <v>2700.36</v>
      </c>
      <c r="G9" s="6">
        <f t="shared" si="1"/>
        <v>2299.64</v>
      </c>
      <c r="H9" s="11">
        <v>1400</v>
      </c>
    </row>
    <row r="10" spans="1:8" x14ac:dyDescent="0.2">
      <c r="A10" s="24" t="s">
        <v>65</v>
      </c>
      <c r="B10" s="6">
        <v>6019055.6399999997</v>
      </c>
      <c r="C10" s="6">
        <v>113470.5</v>
      </c>
      <c r="D10" s="6">
        <f t="shared" si="0"/>
        <v>6132526.1399999997</v>
      </c>
      <c r="E10" s="6">
        <v>1728940.86</v>
      </c>
      <c r="F10" s="6">
        <v>1663660.07</v>
      </c>
      <c r="G10" s="6">
        <f t="shared" si="1"/>
        <v>4403585.2799999993</v>
      </c>
      <c r="H10" s="11">
        <v>1500</v>
      </c>
    </row>
    <row r="11" spans="1:8" x14ac:dyDescent="0.2">
      <c r="A11" s="24" t="s">
        <v>34</v>
      </c>
      <c r="B11" s="6">
        <v>0</v>
      </c>
      <c r="C11" s="6">
        <v>0</v>
      </c>
      <c r="D11" s="6">
        <f t="shared" si="0"/>
        <v>0</v>
      </c>
      <c r="E11" s="6">
        <v>0</v>
      </c>
      <c r="F11" s="6">
        <v>0</v>
      </c>
      <c r="G11" s="6">
        <f t="shared" si="1"/>
        <v>0</v>
      </c>
      <c r="H11" s="11">
        <v>1600</v>
      </c>
    </row>
    <row r="12" spans="1:8" x14ac:dyDescent="0.2">
      <c r="A12" s="24" t="s">
        <v>66</v>
      </c>
      <c r="B12" s="6">
        <v>0</v>
      </c>
      <c r="C12" s="6">
        <v>0</v>
      </c>
      <c r="D12" s="6">
        <f t="shared" si="0"/>
        <v>0</v>
      </c>
      <c r="E12" s="6">
        <v>0</v>
      </c>
      <c r="F12" s="6">
        <v>0</v>
      </c>
      <c r="G12" s="6">
        <f t="shared" si="1"/>
        <v>0</v>
      </c>
      <c r="H12" s="11">
        <v>1700</v>
      </c>
    </row>
    <row r="13" spans="1:8" x14ac:dyDescent="0.2">
      <c r="A13" s="22" t="s">
        <v>123</v>
      </c>
      <c r="B13" s="16">
        <f>SUM(B14:B22)</f>
        <v>2004500</v>
      </c>
      <c r="C13" s="16">
        <f>SUM(C14:C22)</f>
        <v>3281445</v>
      </c>
      <c r="D13" s="16">
        <f t="shared" si="0"/>
        <v>5285945</v>
      </c>
      <c r="E13" s="16">
        <f>SUM(E14:E22)</f>
        <v>2765988.35</v>
      </c>
      <c r="F13" s="16">
        <f>SUM(F14:F22)</f>
        <v>2765988.35</v>
      </c>
      <c r="G13" s="16">
        <f t="shared" si="1"/>
        <v>2519956.65</v>
      </c>
      <c r="H13" s="23">
        <v>0</v>
      </c>
    </row>
    <row r="14" spans="1:8" x14ac:dyDescent="0.2">
      <c r="A14" s="24" t="s">
        <v>67</v>
      </c>
      <c r="B14" s="6">
        <v>407000</v>
      </c>
      <c r="C14" s="6">
        <v>558231</v>
      </c>
      <c r="D14" s="6">
        <f t="shared" si="0"/>
        <v>965231</v>
      </c>
      <c r="E14" s="6">
        <v>352351.24</v>
      </c>
      <c r="F14" s="6">
        <v>352351.24</v>
      </c>
      <c r="G14" s="6">
        <f t="shared" si="1"/>
        <v>612879.76</v>
      </c>
      <c r="H14" s="11">
        <v>2100</v>
      </c>
    </row>
    <row r="15" spans="1:8" x14ac:dyDescent="0.2">
      <c r="A15" s="24" t="s">
        <v>68</v>
      </c>
      <c r="B15" s="6">
        <v>198500</v>
      </c>
      <c r="C15" s="6">
        <v>114000</v>
      </c>
      <c r="D15" s="6">
        <f t="shared" si="0"/>
        <v>312500</v>
      </c>
      <c r="E15" s="6">
        <v>134213.53</v>
      </c>
      <c r="F15" s="6">
        <v>134213.53</v>
      </c>
      <c r="G15" s="6">
        <f t="shared" si="1"/>
        <v>178286.47</v>
      </c>
      <c r="H15" s="11">
        <v>2200</v>
      </c>
    </row>
    <row r="16" spans="1:8" x14ac:dyDescent="0.2">
      <c r="A16" s="24" t="s">
        <v>69</v>
      </c>
      <c r="B16" s="6">
        <v>0</v>
      </c>
      <c r="C16" s="6">
        <v>0</v>
      </c>
      <c r="D16" s="6">
        <f t="shared" si="0"/>
        <v>0</v>
      </c>
      <c r="E16" s="6">
        <v>0</v>
      </c>
      <c r="F16" s="6">
        <v>0</v>
      </c>
      <c r="G16" s="6">
        <f t="shared" si="1"/>
        <v>0</v>
      </c>
      <c r="H16" s="11">
        <v>2300</v>
      </c>
    </row>
    <row r="17" spans="1:8" x14ac:dyDescent="0.2">
      <c r="A17" s="24" t="s">
        <v>70</v>
      </c>
      <c r="B17" s="6">
        <v>190000</v>
      </c>
      <c r="C17" s="6">
        <v>612269</v>
      </c>
      <c r="D17" s="6">
        <f t="shared" si="0"/>
        <v>802269</v>
      </c>
      <c r="E17" s="6">
        <v>474040.57</v>
      </c>
      <c r="F17" s="6">
        <v>474040.57</v>
      </c>
      <c r="G17" s="6">
        <f t="shared" si="1"/>
        <v>328228.43</v>
      </c>
      <c r="H17" s="11">
        <v>2400</v>
      </c>
    </row>
    <row r="18" spans="1:8" x14ac:dyDescent="0.2">
      <c r="A18" s="24" t="s">
        <v>71</v>
      </c>
      <c r="B18" s="6">
        <v>50000</v>
      </c>
      <c r="C18" s="6">
        <v>7000</v>
      </c>
      <c r="D18" s="6">
        <f t="shared" si="0"/>
        <v>57000</v>
      </c>
      <c r="E18" s="6">
        <v>21037.82</v>
      </c>
      <c r="F18" s="6">
        <v>21037.82</v>
      </c>
      <c r="G18" s="6">
        <f t="shared" si="1"/>
        <v>35962.18</v>
      </c>
      <c r="H18" s="11">
        <v>2500</v>
      </c>
    </row>
    <row r="19" spans="1:8" x14ac:dyDescent="0.2">
      <c r="A19" s="24" t="s">
        <v>72</v>
      </c>
      <c r="B19" s="6">
        <v>1101000</v>
      </c>
      <c r="C19" s="6">
        <v>1284345</v>
      </c>
      <c r="D19" s="6">
        <f t="shared" si="0"/>
        <v>2385345</v>
      </c>
      <c r="E19" s="6">
        <v>1500406.13</v>
      </c>
      <c r="F19" s="6">
        <v>1500406.13</v>
      </c>
      <c r="G19" s="6">
        <f t="shared" si="1"/>
        <v>884938.87000000011</v>
      </c>
      <c r="H19" s="11">
        <v>2600</v>
      </c>
    </row>
    <row r="20" spans="1:8" x14ac:dyDescent="0.2">
      <c r="A20" s="24" t="s">
        <v>73</v>
      </c>
      <c r="B20" s="6">
        <v>40000</v>
      </c>
      <c r="C20" s="6">
        <v>44000</v>
      </c>
      <c r="D20" s="6">
        <f t="shared" si="0"/>
        <v>84000</v>
      </c>
      <c r="E20" s="6">
        <v>33530.04</v>
      </c>
      <c r="F20" s="6">
        <v>33530.04</v>
      </c>
      <c r="G20" s="6">
        <f t="shared" si="1"/>
        <v>50469.96</v>
      </c>
      <c r="H20" s="11">
        <v>2700</v>
      </c>
    </row>
    <row r="21" spans="1:8" x14ac:dyDescent="0.2">
      <c r="A21" s="24" t="s">
        <v>74</v>
      </c>
      <c r="B21" s="6">
        <v>0</v>
      </c>
      <c r="C21" s="6">
        <v>0</v>
      </c>
      <c r="D21" s="6">
        <f t="shared" si="0"/>
        <v>0</v>
      </c>
      <c r="E21" s="6">
        <v>0</v>
      </c>
      <c r="F21" s="6">
        <v>0</v>
      </c>
      <c r="G21" s="6">
        <f t="shared" si="1"/>
        <v>0</v>
      </c>
      <c r="H21" s="11">
        <v>2800</v>
      </c>
    </row>
    <row r="22" spans="1:8" x14ac:dyDescent="0.2">
      <c r="A22" s="24" t="s">
        <v>75</v>
      </c>
      <c r="B22" s="6">
        <v>18000</v>
      </c>
      <c r="C22" s="6">
        <v>661600</v>
      </c>
      <c r="D22" s="6">
        <f t="shared" si="0"/>
        <v>679600</v>
      </c>
      <c r="E22" s="6">
        <v>250409.02</v>
      </c>
      <c r="F22" s="6">
        <v>250409.02</v>
      </c>
      <c r="G22" s="6">
        <f t="shared" si="1"/>
        <v>429190.98</v>
      </c>
      <c r="H22" s="11">
        <v>2900</v>
      </c>
    </row>
    <row r="23" spans="1:8" x14ac:dyDescent="0.2">
      <c r="A23" s="22" t="s">
        <v>59</v>
      </c>
      <c r="B23" s="16">
        <f>SUM(B24:B32)</f>
        <v>8226440</v>
      </c>
      <c r="C23" s="16">
        <f>SUM(C24:C32)</f>
        <v>3955606</v>
      </c>
      <c r="D23" s="16">
        <f t="shared" si="0"/>
        <v>12182046</v>
      </c>
      <c r="E23" s="16">
        <f>SUM(E24:E32)</f>
        <v>5715716.4400000004</v>
      </c>
      <c r="F23" s="16">
        <f>SUM(F24:F32)</f>
        <v>5715716.4400000004</v>
      </c>
      <c r="G23" s="16">
        <f t="shared" si="1"/>
        <v>6466329.5599999996</v>
      </c>
      <c r="H23" s="23">
        <v>0</v>
      </c>
    </row>
    <row r="24" spans="1:8" x14ac:dyDescent="0.2">
      <c r="A24" s="24" t="s">
        <v>76</v>
      </c>
      <c r="B24" s="6">
        <v>3242000</v>
      </c>
      <c r="C24" s="6">
        <v>1055800</v>
      </c>
      <c r="D24" s="6">
        <f t="shared" si="0"/>
        <v>4297800</v>
      </c>
      <c r="E24" s="6">
        <v>2348319.13</v>
      </c>
      <c r="F24" s="6">
        <v>2348319.13</v>
      </c>
      <c r="G24" s="6">
        <f t="shared" si="1"/>
        <v>1949480.87</v>
      </c>
      <c r="H24" s="11">
        <v>3100</v>
      </c>
    </row>
    <row r="25" spans="1:8" x14ac:dyDescent="0.2">
      <c r="A25" s="24" t="s">
        <v>77</v>
      </c>
      <c r="B25" s="6">
        <v>115000</v>
      </c>
      <c r="C25" s="6">
        <v>18000</v>
      </c>
      <c r="D25" s="6">
        <f t="shared" si="0"/>
        <v>133000</v>
      </c>
      <c r="E25" s="6">
        <v>188718.2</v>
      </c>
      <c r="F25" s="6">
        <v>188718.2</v>
      </c>
      <c r="G25" s="6">
        <f t="shared" si="1"/>
        <v>-55718.200000000012</v>
      </c>
      <c r="H25" s="11">
        <v>3200</v>
      </c>
    </row>
    <row r="26" spans="1:8" x14ac:dyDescent="0.2">
      <c r="A26" s="24" t="s">
        <v>78</v>
      </c>
      <c r="B26" s="6">
        <v>361440</v>
      </c>
      <c r="C26" s="6">
        <v>538700</v>
      </c>
      <c r="D26" s="6">
        <f t="shared" si="0"/>
        <v>900140</v>
      </c>
      <c r="E26" s="6">
        <v>372568.36</v>
      </c>
      <c r="F26" s="6">
        <v>372568.36</v>
      </c>
      <c r="G26" s="6">
        <f t="shared" si="1"/>
        <v>527571.64</v>
      </c>
      <c r="H26" s="11">
        <v>3300</v>
      </c>
    </row>
    <row r="27" spans="1:8" x14ac:dyDescent="0.2">
      <c r="A27" s="24" t="s">
        <v>79</v>
      </c>
      <c r="B27" s="6">
        <v>363000</v>
      </c>
      <c r="C27" s="6">
        <v>368600</v>
      </c>
      <c r="D27" s="6">
        <f t="shared" si="0"/>
        <v>731600</v>
      </c>
      <c r="E27" s="6">
        <v>718085.5</v>
      </c>
      <c r="F27" s="6">
        <v>718085.5</v>
      </c>
      <c r="G27" s="6">
        <f t="shared" si="1"/>
        <v>13514.5</v>
      </c>
      <c r="H27" s="11">
        <v>3400</v>
      </c>
    </row>
    <row r="28" spans="1:8" x14ac:dyDescent="0.2">
      <c r="A28" s="24" t="s">
        <v>80</v>
      </c>
      <c r="B28" s="6">
        <v>505000</v>
      </c>
      <c r="C28" s="6">
        <v>1045506</v>
      </c>
      <c r="D28" s="6">
        <f t="shared" si="0"/>
        <v>1550506</v>
      </c>
      <c r="E28" s="6">
        <v>1037668.88</v>
      </c>
      <c r="F28" s="6">
        <v>1037668.88</v>
      </c>
      <c r="G28" s="6">
        <f t="shared" si="1"/>
        <v>512837.12</v>
      </c>
      <c r="H28" s="11">
        <v>3500</v>
      </c>
    </row>
    <row r="29" spans="1:8" x14ac:dyDescent="0.2">
      <c r="A29" s="24" t="s">
        <v>81</v>
      </c>
      <c r="B29" s="6">
        <v>100000</v>
      </c>
      <c r="C29" s="6">
        <v>180000</v>
      </c>
      <c r="D29" s="6">
        <f t="shared" si="0"/>
        <v>280000</v>
      </c>
      <c r="E29" s="6">
        <v>124898.51</v>
      </c>
      <c r="F29" s="6">
        <v>124898.51</v>
      </c>
      <c r="G29" s="6">
        <f t="shared" si="1"/>
        <v>155101.49</v>
      </c>
      <c r="H29" s="11">
        <v>3600</v>
      </c>
    </row>
    <row r="30" spans="1:8" x14ac:dyDescent="0.2">
      <c r="A30" s="24" t="s">
        <v>82</v>
      </c>
      <c r="B30" s="6">
        <v>130000</v>
      </c>
      <c r="C30" s="6">
        <v>27000</v>
      </c>
      <c r="D30" s="6">
        <f t="shared" si="0"/>
        <v>157000</v>
      </c>
      <c r="E30" s="6">
        <v>58886</v>
      </c>
      <c r="F30" s="6">
        <v>58886</v>
      </c>
      <c r="G30" s="6">
        <f t="shared" si="1"/>
        <v>98114</v>
      </c>
      <c r="H30" s="11">
        <v>3700</v>
      </c>
    </row>
    <row r="31" spans="1:8" x14ac:dyDescent="0.2">
      <c r="A31" s="24" t="s">
        <v>83</v>
      </c>
      <c r="B31" s="6">
        <v>3060000</v>
      </c>
      <c r="C31" s="6">
        <v>360000</v>
      </c>
      <c r="D31" s="6">
        <f t="shared" si="0"/>
        <v>3420000</v>
      </c>
      <c r="E31" s="6">
        <v>508015.86</v>
      </c>
      <c r="F31" s="6">
        <v>508015.86</v>
      </c>
      <c r="G31" s="6">
        <f t="shared" si="1"/>
        <v>2911984.14</v>
      </c>
      <c r="H31" s="11">
        <v>3800</v>
      </c>
    </row>
    <row r="32" spans="1:8" x14ac:dyDescent="0.2">
      <c r="A32" s="24" t="s">
        <v>18</v>
      </c>
      <c r="B32" s="6">
        <v>350000</v>
      </c>
      <c r="C32" s="6">
        <v>362000</v>
      </c>
      <c r="D32" s="6">
        <f t="shared" si="0"/>
        <v>712000</v>
      </c>
      <c r="E32" s="6">
        <v>358556</v>
      </c>
      <c r="F32" s="6">
        <v>358556</v>
      </c>
      <c r="G32" s="6">
        <f t="shared" si="1"/>
        <v>353444</v>
      </c>
      <c r="H32" s="11">
        <v>3900</v>
      </c>
    </row>
    <row r="33" spans="1:8" x14ac:dyDescent="0.2">
      <c r="A33" s="22" t="s">
        <v>124</v>
      </c>
      <c r="B33" s="16">
        <f>SUM(B34:B42)</f>
        <v>7580201.46</v>
      </c>
      <c r="C33" s="16">
        <f>SUM(C34:C42)</f>
        <v>2043549.51</v>
      </c>
      <c r="D33" s="16">
        <f t="shared" si="0"/>
        <v>9623750.9700000007</v>
      </c>
      <c r="E33" s="16">
        <f>SUM(E34:E42)</f>
        <v>5750867.4800000004</v>
      </c>
      <c r="F33" s="16">
        <f>SUM(F34:F42)</f>
        <v>5750867.4800000004</v>
      </c>
      <c r="G33" s="16">
        <f t="shared" si="1"/>
        <v>3872883.49</v>
      </c>
      <c r="H33" s="23">
        <v>0</v>
      </c>
    </row>
    <row r="34" spans="1:8" x14ac:dyDescent="0.2">
      <c r="A34" s="24" t="s">
        <v>84</v>
      </c>
      <c r="B34" s="6">
        <v>0</v>
      </c>
      <c r="C34" s="6">
        <v>0</v>
      </c>
      <c r="D34" s="6">
        <f t="shared" si="0"/>
        <v>0</v>
      </c>
      <c r="E34" s="6">
        <v>0</v>
      </c>
      <c r="F34" s="6">
        <v>0</v>
      </c>
      <c r="G34" s="6">
        <f t="shared" si="1"/>
        <v>0</v>
      </c>
      <c r="H34" s="11">
        <v>4100</v>
      </c>
    </row>
    <row r="35" spans="1:8" x14ac:dyDescent="0.2">
      <c r="A35" s="24" t="s">
        <v>85</v>
      </c>
      <c r="B35" s="6">
        <v>5070201.46</v>
      </c>
      <c r="C35" s="6">
        <v>-17600</v>
      </c>
      <c r="D35" s="6">
        <f t="shared" si="0"/>
        <v>5052601.46</v>
      </c>
      <c r="E35" s="6">
        <v>3150000</v>
      </c>
      <c r="F35" s="6">
        <v>3150000</v>
      </c>
      <c r="G35" s="6">
        <f t="shared" si="1"/>
        <v>1902601.46</v>
      </c>
      <c r="H35" s="11">
        <v>4200</v>
      </c>
    </row>
    <row r="36" spans="1:8" x14ac:dyDescent="0.2">
      <c r="A36" s="24" t="s">
        <v>86</v>
      </c>
      <c r="B36" s="6">
        <v>0</v>
      </c>
      <c r="C36" s="6">
        <v>0</v>
      </c>
      <c r="D36" s="6">
        <f t="shared" si="0"/>
        <v>0</v>
      </c>
      <c r="E36" s="6">
        <v>0</v>
      </c>
      <c r="F36" s="6">
        <v>0</v>
      </c>
      <c r="G36" s="6">
        <f t="shared" si="1"/>
        <v>0</v>
      </c>
      <c r="H36" s="11">
        <v>4300</v>
      </c>
    </row>
    <row r="37" spans="1:8" x14ac:dyDescent="0.2">
      <c r="A37" s="24" t="s">
        <v>87</v>
      </c>
      <c r="B37" s="6">
        <v>2510000</v>
      </c>
      <c r="C37" s="6">
        <v>2061149.51</v>
      </c>
      <c r="D37" s="6">
        <f t="shared" si="0"/>
        <v>4571149.51</v>
      </c>
      <c r="E37" s="6">
        <v>2600867.48</v>
      </c>
      <c r="F37" s="6">
        <v>2600867.48</v>
      </c>
      <c r="G37" s="6">
        <f t="shared" si="1"/>
        <v>1970282.0299999998</v>
      </c>
      <c r="H37" s="11">
        <v>4400</v>
      </c>
    </row>
    <row r="38" spans="1:8" x14ac:dyDescent="0.2">
      <c r="A38" s="24" t="s">
        <v>39</v>
      </c>
      <c r="B38" s="6">
        <v>0</v>
      </c>
      <c r="C38" s="6">
        <v>0</v>
      </c>
      <c r="D38" s="6">
        <f t="shared" si="0"/>
        <v>0</v>
      </c>
      <c r="E38" s="6">
        <v>0</v>
      </c>
      <c r="F38" s="6">
        <v>0</v>
      </c>
      <c r="G38" s="6">
        <f t="shared" si="1"/>
        <v>0</v>
      </c>
      <c r="H38" s="11">
        <v>4500</v>
      </c>
    </row>
    <row r="39" spans="1:8" x14ac:dyDescent="0.2">
      <c r="A39" s="24" t="s">
        <v>88</v>
      </c>
      <c r="B39" s="6">
        <v>0</v>
      </c>
      <c r="C39" s="6">
        <v>0</v>
      </c>
      <c r="D39" s="6">
        <f t="shared" si="0"/>
        <v>0</v>
      </c>
      <c r="E39" s="6">
        <v>0</v>
      </c>
      <c r="F39" s="6">
        <v>0</v>
      </c>
      <c r="G39" s="6">
        <f t="shared" si="1"/>
        <v>0</v>
      </c>
      <c r="H39" s="11">
        <v>4600</v>
      </c>
    </row>
    <row r="40" spans="1:8" x14ac:dyDescent="0.2">
      <c r="A40" s="24" t="s">
        <v>89</v>
      </c>
      <c r="B40" s="6">
        <v>0</v>
      </c>
      <c r="C40" s="6">
        <v>0</v>
      </c>
      <c r="D40" s="6">
        <f t="shared" si="0"/>
        <v>0</v>
      </c>
      <c r="E40" s="6">
        <v>0</v>
      </c>
      <c r="F40" s="6">
        <v>0</v>
      </c>
      <c r="G40" s="6">
        <f t="shared" si="1"/>
        <v>0</v>
      </c>
      <c r="H40" s="11">
        <v>4700</v>
      </c>
    </row>
    <row r="41" spans="1:8" x14ac:dyDescent="0.2">
      <c r="A41" s="24" t="s">
        <v>35</v>
      </c>
      <c r="B41" s="6">
        <v>0</v>
      </c>
      <c r="C41" s="6">
        <v>0</v>
      </c>
      <c r="D41" s="6">
        <f t="shared" si="0"/>
        <v>0</v>
      </c>
      <c r="E41" s="6">
        <v>0</v>
      </c>
      <c r="F41" s="6">
        <v>0</v>
      </c>
      <c r="G41" s="6">
        <f t="shared" si="1"/>
        <v>0</v>
      </c>
      <c r="H41" s="11">
        <v>4800</v>
      </c>
    </row>
    <row r="42" spans="1:8" x14ac:dyDescent="0.2">
      <c r="A42" s="24" t="s">
        <v>90</v>
      </c>
      <c r="B42" s="6">
        <v>0</v>
      </c>
      <c r="C42" s="6">
        <v>0</v>
      </c>
      <c r="D42" s="6">
        <f t="shared" si="0"/>
        <v>0</v>
      </c>
      <c r="E42" s="6">
        <v>0</v>
      </c>
      <c r="F42" s="6">
        <v>0</v>
      </c>
      <c r="G42" s="6">
        <f t="shared" si="1"/>
        <v>0</v>
      </c>
      <c r="H42" s="11">
        <v>4900</v>
      </c>
    </row>
    <row r="43" spans="1:8" x14ac:dyDescent="0.2">
      <c r="A43" s="22" t="s">
        <v>125</v>
      </c>
      <c r="B43" s="16">
        <f>SUM(B44:B52)</f>
        <v>65000</v>
      </c>
      <c r="C43" s="16">
        <f>SUM(C44:C52)</f>
        <v>802148</v>
      </c>
      <c r="D43" s="16">
        <f t="shared" si="0"/>
        <v>867148</v>
      </c>
      <c r="E43" s="16">
        <f>SUM(E44:E52)</f>
        <v>438633.5</v>
      </c>
      <c r="F43" s="16">
        <f>SUM(F44:F52)</f>
        <v>438633.5</v>
      </c>
      <c r="G43" s="16">
        <f t="shared" si="1"/>
        <v>428514.5</v>
      </c>
      <c r="H43" s="23">
        <v>0</v>
      </c>
    </row>
    <row r="44" spans="1:8" x14ac:dyDescent="0.2">
      <c r="A44" s="5" t="s">
        <v>91</v>
      </c>
      <c r="B44" s="6">
        <v>0</v>
      </c>
      <c r="C44" s="6">
        <v>385868</v>
      </c>
      <c r="D44" s="6">
        <f t="shared" si="0"/>
        <v>385868</v>
      </c>
      <c r="E44" s="6">
        <v>272734</v>
      </c>
      <c r="F44" s="6">
        <v>272734</v>
      </c>
      <c r="G44" s="6">
        <f t="shared" si="1"/>
        <v>113134</v>
      </c>
      <c r="H44" s="11">
        <v>5100</v>
      </c>
    </row>
    <row r="45" spans="1:8" x14ac:dyDescent="0.2">
      <c r="A45" s="24" t="s">
        <v>92</v>
      </c>
      <c r="B45" s="6">
        <v>0</v>
      </c>
      <c r="C45" s="6">
        <v>171280</v>
      </c>
      <c r="D45" s="6">
        <f t="shared" si="0"/>
        <v>171280</v>
      </c>
      <c r="E45" s="6">
        <v>143330</v>
      </c>
      <c r="F45" s="6">
        <v>143330</v>
      </c>
      <c r="G45" s="6">
        <f t="shared" si="1"/>
        <v>27950</v>
      </c>
      <c r="H45" s="11">
        <v>5200</v>
      </c>
    </row>
    <row r="46" spans="1:8" x14ac:dyDescent="0.2">
      <c r="A46" s="24" t="s">
        <v>93</v>
      </c>
      <c r="B46" s="6">
        <v>0</v>
      </c>
      <c r="C46" s="6">
        <v>0</v>
      </c>
      <c r="D46" s="6">
        <f t="shared" si="0"/>
        <v>0</v>
      </c>
      <c r="E46" s="6">
        <v>0</v>
      </c>
      <c r="F46" s="6">
        <v>0</v>
      </c>
      <c r="G46" s="6">
        <f t="shared" si="1"/>
        <v>0</v>
      </c>
      <c r="H46" s="11">
        <v>5300</v>
      </c>
    </row>
    <row r="47" spans="1:8" x14ac:dyDescent="0.2">
      <c r="A47" s="24" t="s">
        <v>94</v>
      </c>
      <c r="B47" s="6">
        <v>0</v>
      </c>
      <c r="C47" s="6">
        <v>0</v>
      </c>
      <c r="D47" s="6">
        <f t="shared" si="0"/>
        <v>0</v>
      </c>
      <c r="E47" s="6">
        <v>0</v>
      </c>
      <c r="F47" s="6">
        <v>0</v>
      </c>
      <c r="G47" s="6">
        <f t="shared" si="1"/>
        <v>0</v>
      </c>
      <c r="H47" s="11">
        <v>5400</v>
      </c>
    </row>
    <row r="48" spans="1:8" x14ac:dyDescent="0.2">
      <c r="A48" s="24" t="s">
        <v>95</v>
      </c>
      <c r="B48" s="6">
        <v>0</v>
      </c>
      <c r="C48" s="6">
        <v>0</v>
      </c>
      <c r="D48" s="6">
        <f t="shared" si="0"/>
        <v>0</v>
      </c>
      <c r="E48" s="6">
        <v>0</v>
      </c>
      <c r="F48" s="6">
        <v>0</v>
      </c>
      <c r="G48" s="6">
        <f t="shared" si="1"/>
        <v>0</v>
      </c>
      <c r="H48" s="11">
        <v>5500</v>
      </c>
    </row>
    <row r="49" spans="1:8" x14ac:dyDescent="0.2">
      <c r="A49" s="24" t="s">
        <v>96</v>
      </c>
      <c r="B49" s="6">
        <v>30000</v>
      </c>
      <c r="C49" s="6">
        <v>240000</v>
      </c>
      <c r="D49" s="6">
        <f t="shared" si="0"/>
        <v>270000</v>
      </c>
      <c r="E49" s="6">
        <v>22569.5</v>
      </c>
      <c r="F49" s="6">
        <v>22569.5</v>
      </c>
      <c r="G49" s="6">
        <f t="shared" si="1"/>
        <v>247430.5</v>
      </c>
      <c r="H49" s="11">
        <v>5600</v>
      </c>
    </row>
    <row r="50" spans="1:8" x14ac:dyDescent="0.2">
      <c r="A50" s="24" t="s">
        <v>97</v>
      </c>
      <c r="B50" s="6">
        <v>0</v>
      </c>
      <c r="C50" s="6">
        <v>0</v>
      </c>
      <c r="D50" s="6">
        <f t="shared" si="0"/>
        <v>0</v>
      </c>
      <c r="E50" s="6">
        <v>0</v>
      </c>
      <c r="F50" s="6">
        <v>0</v>
      </c>
      <c r="G50" s="6">
        <f t="shared" si="1"/>
        <v>0</v>
      </c>
      <c r="H50" s="11">
        <v>5700</v>
      </c>
    </row>
    <row r="51" spans="1:8" x14ac:dyDescent="0.2">
      <c r="A51" s="24" t="s">
        <v>98</v>
      </c>
      <c r="B51" s="6">
        <v>0</v>
      </c>
      <c r="C51" s="6">
        <v>0</v>
      </c>
      <c r="D51" s="6">
        <f t="shared" si="0"/>
        <v>0</v>
      </c>
      <c r="E51" s="6">
        <v>0</v>
      </c>
      <c r="F51" s="6">
        <v>0</v>
      </c>
      <c r="G51" s="6">
        <f t="shared" si="1"/>
        <v>0</v>
      </c>
      <c r="H51" s="11">
        <v>5800</v>
      </c>
    </row>
    <row r="52" spans="1:8" x14ac:dyDescent="0.2">
      <c r="A52" s="24" t="s">
        <v>99</v>
      </c>
      <c r="B52" s="6">
        <v>35000</v>
      </c>
      <c r="C52" s="6">
        <v>5000</v>
      </c>
      <c r="D52" s="6">
        <f t="shared" si="0"/>
        <v>40000</v>
      </c>
      <c r="E52" s="6">
        <v>0</v>
      </c>
      <c r="F52" s="6">
        <v>0</v>
      </c>
      <c r="G52" s="6">
        <f t="shared" si="1"/>
        <v>40000</v>
      </c>
      <c r="H52" s="11">
        <v>5900</v>
      </c>
    </row>
    <row r="53" spans="1:8" x14ac:dyDescent="0.2">
      <c r="A53" s="22" t="s">
        <v>60</v>
      </c>
      <c r="B53" s="16">
        <f>SUM(B54:B56)</f>
        <v>8759676.5199999996</v>
      </c>
      <c r="C53" s="16">
        <f>SUM(C54:C56)</f>
        <v>12817631.619999999</v>
      </c>
      <c r="D53" s="16">
        <f t="shared" si="0"/>
        <v>21577308.140000001</v>
      </c>
      <c r="E53" s="16">
        <f>SUM(E54:E56)</f>
        <v>5165209.6500000004</v>
      </c>
      <c r="F53" s="16">
        <f>SUM(F54:F56)</f>
        <v>5165209.6500000004</v>
      </c>
      <c r="G53" s="16">
        <f t="shared" si="1"/>
        <v>16412098.49</v>
      </c>
      <c r="H53" s="23">
        <v>0</v>
      </c>
    </row>
    <row r="54" spans="1:8" x14ac:dyDescent="0.2">
      <c r="A54" s="24" t="s">
        <v>100</v>
      </c>
      <c r="B54" s="6">
        <v>8759676.5199999996</v>
      </c>
      <c r="C54" s="6">
        <v>12397631.619999999</v>
      </c>
      <c r="D54" s="6">
        <f t="shared" si="0"/>
        <v>21157308.140000001</v>
      </c>
      <c r="E54" s="6">
        <v>5114403.16</v>
      </c>
      <c r="F54" s="6">
        <v>5114403.16</v>
      </c>
      <c r="G54" s="6">
        <f t="shared" si="1"/>
        <v>16042904.98</v>
      </c>
      <c r="H54" s="11">
        <v>6100</v>
      </c>
    </row>
    <row r="55" spans="1:8" x14ac:dyDescent="0.2">
      <c r="A55" s="24" t="s">
        <v>101</v>
      </c>
      <c r="B55" s="6">
        <v>0</v>
      </c>
      <c r="C55" s="6">
        <v>420000</v>
      </c>
      <c r="D55" s="6">
        <f t="shared" si="0"/>
        <v>420000</v>
      </c>
      <c r="E55" s="6">
        <v>50806.49</v>
      </c>
      <c r="F55" s="6">
        <v>50806.49</v>
      </c>
      <c r="G55" s="6">
        <f t="shared" si="1"/>
        <v>369193.51</v>
      </c>
      <c r="H55" s="11">
        <v>6200</v>
      </c>
    </row>
    <row r="56" spans="1:8" x14ac:dyDescent="0.2">
      <c r="A56" s="24" t="s">
        <v>102</v>
      </c>
      <c r="B56" s="6">
        <v>0</v>
      </c>
      <c r="C56" s="6">
        <v>0</v>
      </c>
      <c r="D56" s="6">
        <f t="shared" si="0"/>
        <v>0</v>
      </c>
      <c r="E56" s="6">
        <v>0</v>
      </c>
      <c r="F56" s="6">
        <v>0</v>
      </c>
      <c r="G56" s="6">
        <f t="shared" si="1"/>
        <v>0</v>
      </c>
      <c r="H56" s="11">
        <v>6300</v>
      </c>
    </row>
    <row r="57" spans="1:8" x14ac:dyDescent="0.2">
      <c r="A57" s="22" t="s">
        <v>126</v>
      </c>
      <c r="B57" s="16">
        <f>SUM(B58:B64)</f>
        <v>0</v>
      </c>
      <c r="C57" s="16">
        <f>SUM(C58:C64)</f>
        <v>0</v>
      </c>
      <c r="D57" s="16">
        <f t="shared" si="0"/>
        <v>0</v>
      </c>
      <c r="E57" s="16">
        <f>SUM(E58:E64)</f>
        <v>0</v>
      </c>
      <c r="F57" s="16">
        <f>SUM(F58:F64)</f>
        <v>0</v>
      </c>
      <c r="G57" s="16">
        <f t="shared" si="1"/>
        <v>0</v>
      </c>
      <c r="H57" s="23">
        <v>0</v>
      </c>
    </row>
    <row r="58" spans="1:8" x14ac:dyDescent="0.2">
      <c r="A58" s="24" t="s">
        <v>103</v>
      </c>
      <c r="B58" s="6">
        <v>0</v>
      </c>
      <c r="C58" s="6">
        <v>0</v>
      </c>
      <c r="D58" s="6">
        <f t="shared" si="0"/>
        <v>0</v>
      </c>
      <c r="E58" s="6">
        <v>0</v>
      </c>
      <c r="F58" s="6">
        <v>0</v>
      </c>
      <c r="G58" s="6">
        <f t="shared" si="1"/>
        <v>0</v>
      </c>
      <c r="H58" s="11">
        <v>7100</v>
      </c>
    </row>
    <row r="59" spans="1:8" x14ac:dyDescent="0.2">
      <c r="A59" s="24" t="s">
        <v>104</v>
      </c>
      <c r="B59" s="6">
        <v>0</v>
      </c>
      <c r="C59" s="6">
        <v>0</v>
      </c>
      <c r="D59" s="6">
        <f t="shared" si="0"/>
        <v>0</v>
      </c>
      <c r="E59" s="6">
        <v>0</v>
      </c>
      <c r="F59" s="6">
        <v>0</v>
      </c>
      <c r="G59" s="6">
        <f t="shared" si="1"/>
        <v>0</v>
      </c>
      <c r="H59" s="11">
        <v>7200</v>
      </c>
    </row>
    <row r="60" spans="1:8" x14ac:dyDescent="0.2">
      <c r="A60" s="24" t="s">
        <v>105</v>
      </c>
      <c r="B60" s="6">
        <v>0</v>
      </c>
      <c r="C60" s="6">
        <v>0</v>
      </c>
      <c r="D60" s="6">
        <f t="shared" si="0"/>
        <v>0</v>
      </c>
      <c r="E60" s="6">
        <v>0</v>
      </c>
      <c r="F60" s="6">
        <v>0</v>
      </c>
      <c r="G60" s="6">
        <f t="shared" si="1"/>
        <v>0</v>
      </c>
      <c r="H60" s="11">
        <v>7300</v>
      </c>
    </row>
    <row r="61" spans="1:8" x14ac:dyDescent="0.2">
      <c r="A61" s="24" t="s">
        <v>106</v>
      </c>
      <c r="B61" s="6">
        <v>0</v>
      </c>
      <c r="C61" s="6">
        <v>0</v>
      </c>
      <c r="D61" s="6">
        <f t="shared" si="0"/>
        <v>0</v>
      </c>
      <c r="E61" s="6">
        <v>0</v>
      </c>
      <c r="F61" s="6">
        <v>0</v>
      </c>
      <c r="G61" s="6">
        <f t="shared" si="1"/>
        <v>0</v>
      </c>
      <c r="H61" s="11">
        <v>7400</v>
      </c>
    </row>
    <row r="62" spans="1:8" x14ac:dyDescent="0.2">
      <c r="A62" s="24" t="s">
        <v>107</v>
      </c>
      <c r="B62" s="6">
        <v>0</v>
      </c>
      <c r="C62" s="6">
        <v>0</v>
      </c>
      <c r="D62" s="6">
        <f t="shared" si="0"/>
        <v>0</v>
      </c>
      <c r="E62" s="6">
        <v>0</v>
      </c>
      <c r="F62" s="6">
        <v>0</v>
      </c>
      <c r="G62" s="6">
        <f t="shared" si="1"/>
        <v>0</v>
      </c>
      <c r="H62" s="11">
        <v>7500</v>
      </c>
    </row>
    <row r="63" spans="1:8" x14ac:dyDescent="0.2">
      <c r="A63" s="24" t="s">
        <v>108</v>
      </c>
      <c r="B63" s="6">
        <v>0</v>
      </c>
      <c r="C63" s="6">
        <v>0</v>
      </c>
      <c r="D63" s="6">
        <f t="shared" si="0"/>
        <v>0</v>
      </c>
      <c r="E63" s="6">
        <v>0</v>
      </c>
      <c r="F63" s="6">
        <v>0</v>
      </c>
      <c r="G63" s="6">
        <f t="shared" si="1"/>
        <v>0</v>
      </c>
      <c r="H63" s="11">
        <v>7600</v>
      </c>
    </row>
    <row r="64" spans="1:8" x14ac:dyDescent="0.2">
      <c r="A64" s="24" t="s">
        <v>109</v>
      </c>
      <c r="B64" s="6">
        <v>0</v>
      </c>
      <c r="C64" s="6">
        <v>0</v>
      </c>
      <c r="D64" s="6">
        <f t="shared" si="0"/>
        <v>0</v>
      </c>
      <c r="E64" s="6">
        <v>0</v>
      </c>
      <c r="F64" s="6">
        <v>0</v>
      </c>
      <c r="G64" s="6">
        <f t="shared" si="1"/>
        <v>0</v>
      </c>
      <c r="H64" s="11">
        <v>7900</v>
      </c>
    </row>
    <row r="65" spans="1:8" x14ac:dyDescent="0.2">
      <c r="A65" s="22" t="s">
        <v>127</v>
      </c>
      <c r="B65" s="16">
        <f>SUM(B66:B68)</f>
        <v>480000</v>
      </c>
      <c r="C65" s="16">
        <f>SUM(C66:C68)</f>
        <v>1320000</v>
      </c>
      <c r="D65" s="16">
        <f t="shared" si="0"/>
        <v>1800000</v>
      </c>
      <c r="E65" s="16">
        <f>SUM(E66:E68)</f>
        <v>0</v>
      </c>
      <c r="F65" s="16">
        <f>SUM(F66:F68)</f>
        <v>0</v>
      </c>
      <c r="G65" s="16">
        <f t="shared" si="1"/>
        <v>1800000</v>
      </c>
      <c r="H65" s="23">
        <v>0</v>
      </c>
    </row>
    <row r="66" spans="1:8" x14ac:dyDescent="0.2">
      <c r="A66" s="24" t="s">
        <v>36</v>
      </c>
      <c r="B66" s="6">
        <v>0</v>
      </c>
      <c r="C66" s="6">
        <v>0</v>
      </c>
      <c r="D66" s="6">
        <f t="shared" si="0"/>
        <v>0</v>
      </c>
      <c r="E66" s="6">
        <v>0</v>
      </c>
      <c r="F66" s="6">
        <v>0</v>
      </c>
      <c r="G66" s="6">
        <f t="shared" si="1"/>
        <v>0</v>
      </c>
      <c r="H66" s="11">
        <v>8100</v>
      </c>
    </row>
    <row r="67" spans="1:8" x14ac:dyDescent="0.2">
      <c r="A67" s="24" t="s">
        <v>37</v>
      </c>
      <c r="B67" s="6">
        <v>0</v>
      </c>
      <c r="C67" s="6">
        <v>0</v>
      </c>
      <c r="D67" s="6">
        <f t="shared" si="0"/>
        <v>0</v>
      </c>
      <c r="E67" s="6">
        <v>0</v>
      </c>
      <c r="F67" s="6">
        <v>0</v>
      </c>
      <c r="G67" s="6">
        <f t="shared" si="1"/>
        <v>0</v>
      </c>
      <c r="H67" s="11">
        <v>8300</v>
      </c>
    </row>
    <row r="68" spans="1:8" x14ac:dyDescent="0.2">
      <c r="A68" s="24" t="s">
        <v>38</v>
      </c>
      <c r="B68" s="6">
        <v>480000</v>
      </c>
      <c r="C68" s="6">
        <v>1320000</v>
      </c>
      <c r="D68" s="6">
        <f t="shared" si="0"/>
        <v>1800000</v>
      </c>
      <c r="E68" s="6">
        <v>0</v>
      </c>
      <c r="F68" s="6">
        <v>0</v>
      </c>
      <c r="G68" s="6">
        <f t="shared" si="1"/>
        <v>1800000</v>
      </c>
      <c r="H68" s="11">
        <v>8500</v>
      </c>
    </row>
    <row r="69" spans="1:8" x14ac:dyDescent="0.2">
      <c r="A69" s="22" t="s">
        <v>61</v>
      </c>
      <c r="B69" s="16">
        <f>SUM(B70:B76)</f>
        <v>0</v>
      </c>
      <c r="C69" s="16">
        <f>SUM(C70:C76)</f>
        <v>0</v>
      </c>
      <c r="D69" s="16">
        <f t="shared" si="0"/>
        <v>0</v>
      </c>
      <c r="E69" s="16">
        <f>SUM(E70:E76)</f>
        <v>0</v>
      </c>
      <c r="F69" s="16">
        <f>SUM(F70:F76)</f>
        <v>0</v>
      </c>
      <c r="G69" s="16">
        <f t="shared" si="1"/>
        <v>0</v>
      </c>
      <c r="H69" s="23">
        <v>0</v>
      </c>
    </row>
    <row r="70" spans="1:8" x14ac:dyDescent="0.2">
      <c r="A70" s="24" t="s">
        <v>110</v>
      </c>
      <c r="B70" s="6">
        <v>0</v>
      </c>
      <c r="C70" s="6">
        <v>0</v>
      </c>
      <c r="D70" s="6">
        <f t="shared" ref="D70:D76" si="2">B70+C70</f>
        <v>0</v>
      </c>
      <c r="E70" s="6">
        <v>0</v>
      </c>
      <c r="F70" s="6">
        <v>0</v>
      </c>
      <c r="G70" s="6">
        <f t="shared" ref="G70:G76" si="3">D70-E70</f>
        <v>0</v>
      </c>
      <c r="H70" s="11">
        <v>9100</v>
      </c>
    </row>
    <row r="71" spans="1:8" x14ac:dyDescent="0.2">
      <c r="A71" s="24" t="s">
        <v>111</v>
      </c>
      <c r="B71" s="6">
        <v>0</v>
      </c>
      <c r="C71" s="6">
        <v>0</v>
      </c>
      <c r="D71" s="6">
        <f t="shared" si="2"/>
        <v>0</v>
      </c>
      <c r="E71" s="6">
        <v>0</v>
      </c>
      <c r="F71" s="6">
        <v>0</v>
      </c>
      <c r="G71" s="6">
        <f t="shared" si="3"/>
        <v>0</v>
      </c>
      <c r="H71" s="11">
        <v>9200</v>
      </c>
    </row>
    <row r="72" spans="1:8" x14ac:dyDescent="0.2">
      <c r="A72" s="24" t="s">
        <v>112</v>
      </c>
      <c r="B72" s="6">
        <v>0</v>
      </c>
      <c r="C72" s="6">
        <v>0</v>
      </c>
      <c r="D72" s="6">
        <f t="shared" si="2"/>
        <v>0</v>
      </c>
      <c r="E72" s="6">
        <v>0</v>
      </c>
      <c r="F72" s="6">
        <v>0</v>
      </c>
      <c r="G72" s="6">
        <f t="shared" si="3"/>
        <v>0</v>
      </c>
      <c r="H72" s="11">
        <v>9300</v>
      </c>
    </row>
    <row r="73" spans="1:8" x14ac:dyDescent="0.2">
      <c r="A73" s="24" t="s">
        <v>113</v>
      </c>
      <c r="B73" s="6">
        <v>0</v>
      </c>
      <c r="C73" s="6">
        <v>0</v>
      </c>
      <c r="D73" s="6">
        <f t="shared" si="2"/>
        <v>0</v>
      </c>
      <c r="E73" s="6">
        <v>0</v>
      </c>
      <c r="F73" s="6">
        <v>0</v>
      </c>
      <c r="G73" s="6">
        <f t="shared" si="3"/>
        <v>0</v>
      </c>
      <c r="H73" s="11">
        <v>9400</v>
      </c>
    </row>
    <row r="74" spans="1:8" x14ac:dyDescent="0.2">
      <c r="A74" s="24" t="s">
        <v>114</v>
      </c>
      <c r="B74" s="6">
        <v>0</v>
      </c>
      <c r="C74" s="6">
        <v>0</v>
      </c>
      <c r="D74" s="6">
        <f t="shared" si="2"/>
        <v>0</v>
      </c>
      <c r="E74" s="6">
        <v>0</v>
      </c>
      <c r="F74" s="6">
        <v>0</v>
      </c>
      <c r="G74" s="6">
        <f t="shared" si="3"/>
        <v>0</v>
      </c>
      <c r="H74" s="11">
        <v>9500</v>
      </c>
    </row>
    <row r="75" spans="1:8" x14ac:dyDescent="0.2">
      <c r="A75" s="24" t="s">
        <v>115</v>
      </c>
      <c r="B75" s="6">
        <v>0</v>
      </c>
      <c r="C75" s="6">
        <v>0</v>
      </c>
      <c r="D75" s="6">
        <f t="shared" si="2"/>
        <v>0</v>
      </c>
      <c r="E75" s="6">
        <v>0</v>
      </c>
      <c r="F75" s="6">
        <v>0</v>
      </c>
      <c r="G75" s="6">
        <f t="shared" si="3"/>
        <v>0</v>
      </c>
      <c r="H75" s="11">
        <v>9600</v>
      </c>
    </row>
    <row r="76" spans="1:8" x14ac:dyDescent="0.2">
      <c r="A76" s="25" t="s">
        <v>116</v>
      </c>
      <c r="B76" s="17">
        <v>0</v>
      </c>
      <c r="C76" s="17">
        <v>0</v>
      </c>
      <c r="D76" s="17">
        <f t="shared" si="2"/>
        <v>0</v>
      </c>
      <c r="E76" s="17">
        <v>0</v>
      </c>
      <c r="F76" s="17">
        <v>0</v>
      </c>
      <c r="G76" s="17">
        <f t="shared" si="3"/>
        <v>0</v>
      </c>
      <c r="H76" s="11">
        <v>9900</v>
      </c>
    </row>
    <row r="77" spans="1:8" x14ac:dyDescent="0.2">
      <c r="A77" s="12" t="s">
        <v>50</v>
      </c>
      <c r="B77" s="18">
        <f t="shared" ref="B77:G77" si="4">SUM(B5+B13+B23+B33+B43+B53+B57+B65+B69)</f>
        <v>67470891.890000001</v>
      </c>
      <c r="C77" s="18">
        <f t="shared" si="4"/>
        <v>25117903.479999997</v>
      </c>
      <c r="D77" s="18">
        <f t="shared" si="4"/>
        <v>92588795.370000005</v>
      </c>
      <c r="E77" s="18">
        <f t="shared" si="4"/>
        <v>35059795.490000002</v>
      </c>
      <c r="F77" s="18">
        <f t="shared" si="4"/>
        <v>34279606.350000001</v>
      </c>
      <c r="G77" s="18">
        <f t="shared" si="4"/>
        <v>57528999.88000001</v>
      </c>
      <c r="H77" s="31"/>
    </row>
    <row r="78" spans="1:8" x14ac:dyDescent="0.2">
      <c r="H78" s="31"/>
    </row>
    <row r="79" spans="1:8" x14ac:dyDescent="0.2">
      <c r="A79" s="1" t="s">
        <v>120</v>
      </c>
      <c r="H79" s="31"/>
    </row>
    <row r="80" spans="1:8" x14ac:dyDescent="0.2">
      <c r="H80" s="31"/>
    </row>
  </sheetData>
  <sheetProtection formatCells="0" formatColumns="0" formatRows="0" autoFilter="0"/>
  <mergeCells count="4">
    <mergeCell ref="A1:G1"/>
    <mergeCell ref="B2:F2"/>
    <mergeCell ref="G2:G3"/>
    <mergeCell ref="A2:A4"/>
  </mergeCells>
  <printOptions horizontalCentered="1"/>
  <pageMargins left="0.7" right="0.7" top="0.75" bottom="0.75" header="0.3" footer="0.3"/>
  <pageSetup scale="61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0"/>
  <sheetViews>
    <sheetView showGridLines="0" zoomScaleNormal="100" workbookViewId="0">
      <selection activeCell="A22" sqref="A22"/>
    </sheetView>
  </sheetViews>
  <sheetFormatPr baseColWidth="10" defaultColWidth="12" defaultRowHeight="11.25" x14ac:dyDescent="0.2"/>
  <cols>
    <col min="1" max="1" width="47.6640625" style="1" customWidth="1"/>
    <col min="2" max="7" width="18.33203125" style="1" customWidth="1"/>
    <col min="8" max="16384" width="12" style="1"/>
  </cols>
  <sheetData>
    <row r="1" spans="1:7" ht="50.1" customHeight="1" x14ac:dyDescent="0.2">
      <c r="A1" s="34" t="s">
        <v>130</v>
      </c>
      <c r="B1" s="32"/>
      <c r="C1" s="32"/>
      <c r="D1" s="32"/>
      <c r="E1" s="32"/>
      <c r="F1" s="32"/>
      <c r="G1" s="33"/>
    </row>
    <row r="2" spans="1:7" x14ac:dyDescent="0.2">
      <c r="A2" s="37"/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7" t="s">
        <v>0</v>
      </c>
      <c r="B5" s="19">
        <v>58166215.369999997</v>
      </c>
      <c r="C5" s="19">
        <v>10178123.859999999</v>
      </c>
      <c r="D5" s="19">
        <f>B5+C5</f>
        <v>68344339.229999989</v>
      </c>
      <c r="E5" s="19">
        <v>29455952.34</v>
      </c>
      <c r="F5" s="19">
        <v>28675763.199999999</v>
      </c>
      <c r="G5" s="19">
        <f>D5-E5</f>
        <v>38888386.889999986</v>
      </c>
    </row>
    <row r="6" spans="1:7" x14ac:dyDescent="0.2">
      <c r="A6" s="7" t="s">
        <v>1</v>
      </c>
      <c r="B6" s="19">
        <v>9304676.5199999996</v>
      </c>
      <c r="C6" s="19">
        <v>14939779.619999999</v>
      </c>
      <c r="D6" s="19">
        <f>B6+C6</f>
        <v>24244456.140000001</v>
      </c>
      <c r="E6" s="19">
        <v>5603843.1500000004</v>
      </c>
      <c r="F6" s="19">
        <v>5603843.1500000004</v>
      </c>
      <c r="G6" s="19">
        <f>D6-E6</f>
        <v>18640612.990000002</v>
      </c>
    </row>
    <row r="7" spans="1:7" x14ac:dyDescent="0.2">
      <c r="A7" s="7" t="s">
        <v>2</v>
      </c>
      <c r="B7" s="19">
        <v>0</v>
      </c>
      <c r="C7" s="19">
        <v>0</v>
      </c>
      <c r="D7" s="19">
        <f>B7+C7</f>
        <v>0</v>
      </c>
      <c r="E7" s="19">
        <v>0</v>
      </c>
      <c r="F7" s="19">
        <v>0</v>
      </c>
      <c r="G7" s="19">
        <f>D7-E7</f>
        <v>0</v>
      </c>
    </row>
    <row r="8" spans="1:7" x14ac:dyDescent="0.2">
      <c r="A8" s="7" t="s">
        <v>39</v>
      </c>
      <c r="B8" s="19">
        <v>0</v>
      </c>
      <c r="C8" s="19">
        <v>0</v>
      </c>
      <c r="D8" s="19">
        <f>B8+C8</f>
        <v>0</v>
      </c>
      <c r="E8" s="19">
        <v>0</v>
      </c>
      <c r="F8" s="19">
        <v>0</v>
      </c>
      <c r="G8" s="19">
        <f>D8-E8</f>
        <v>0</v>
      </c>
    </row>
    <row r="9" spans="1:7" x14ac:dyDescent="0.2">
      <c r="A9" s="14" t="s">
        <v>36</v>
      </c>
      <c r="B9" s="20">
        <v>0</v>
      </c>
      <c r="C9" s="20">
        <v>0</v>
      </c>
      <c r="D9" s="20">
        <f>B9+C9</f>
        <v>0</v>
      </c>
      <c r="E9" s="20">
        <v>0</v>
      </c>
      <c r="F9" s="20">
        <v>0</v>
      </c>
      <c r="G9" s="20">
        <f>D9-E9</f>
        <v>0</v>
      </c>
    </row>
    <row r="10" spans="1:7" x14ac:dyDescent="0.2">
      <c r="A10" s="12" t="s">
        <v>50</v>
      </c>
      <c r="B10" s="18">
        <f t="shared" ref="B10:G10" si="0">SUM(B5+B6+B7+B8+B9)</f>
        <v>67470891.890000001</v>
      </c>
      <c r="C10" s="18">
        <f t="shared" si="0"/>
        <v>25117903.479999997</v>
      </c>
      <c r="D10" s="18">
        <f t="shared" si="0"/>
        <v>92588795.36999999</v>
      </c>
      <c r="E10" s="18">
        <f t="shared" si="0"/>
        <v>35059795.490000002</v>
      </c>
      <c r="F10" s="18">
        <f t="shared" si="0"/>
        <v>34279606.350000001</v>
      </c>
      <c r="G10" s="18">
        <f t="shared" si="0"/>
        <v>57528999.879999988</v>
      </c>
    </row>
  </sheetData>
  <sheetProtection formatCells="0" formatColumns="0" formatRows="0" autoFilter="0"/>
  <mergeCells count="4">
    <mergeCell ref="B2:F2"/>
    <mergeCell ref="G2:G3"/>
    <mergeCell ref="A2:A4"/>
    <mergeCell ref="A1:G1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9"/>
  <sheetViews>
    <sheetView showGridLines="0" topLeftCell="A8" workbookViewId="0">
      <selection activeCell="A30" sqref="A30:J30"/>
    </sheetView>
  </sheetViews>
  <sheetFormatPr baseColWidth="10" defaultColWidth="12" defaultRowHeight="11.25" x14ac:dyDescent="0.2"/>
  <cols>
    <col min="1" max="1" width="80.5" style="1" customWidth="1"/>
    <col min="2" max="7" width="18.33203125" style="1" customWidth="1"/>
    <col min="8" max="16384" width="12" style="1"/>
  </cols>
  <sheetData>
    <row r="1" spans="1:7" ht="45" customHeight="1" x14ac:dyDescent="0.2">
      <c r="A1" s="34" t="s">
        <v>156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26"/>
      <c r="B5" s="8"/>
      <c r="C5" s="8"/>
      <c r="D5" s="8"/>
      <c r="E5" s="8"/>
      <c r="F5" s="8"/>
      <c r="G5" s="8"/>
    </row>
    <row r="6" spans="1:7" x14ac:dyDescent="0.2">
      <c r="A6" s="27" t="s">
        <v>131</v>
      </c>
      <c r="B6" s="6">
        <v>9924604.3499999996</v>
      </c>
      <c r="C6" s="6">
        <v>849067.51</v>
      </c>
      <c r="D6" s="6">
        <f>B6+C6</f>
        <v>10773671.859999999</v>
      </c>
      <c r="E6" s="6">
        <v>4943583.99</v>
      </c>
      <c r="F6" s="6">
        <v>4925028.54</v>
      </c>
      <c r="G6" s="6">
        <f>D6-E6</f>
        <v>5830087.8699999992</v>
      </c>
    </row>
    <row r="7" spans="1:7" x14ac:dyDescent="0.2">
      <c r="A7" s="27" t="s">
        <v>132</v>
      </c>
      <c r="B7" s="6">
        <v>526335.44999999995</v>
      </c>
      <c r="C7" s="6">
        <v>91000</v>
      </c>
      <c r="D7" s="6">
        <f t="shared" ref="D7:D12" si="0">B7+C7</f>
        <v>617335.44999999995</v>
      </c>
      <c r="E7" s="6">
        <v>253922.12</v>
      </c>
      <c r="F7" s="6">
        <v>247429.14</v>
      </c>
      <c r="G7" s="6">
        <f t="shared" ref="G7:G12" si="1">D7-E7</f>
        <v>363413.32999999996</v>
      </c>
    </row>
    <row r="8" spans="1:7" x14ac:dyDescent="0.2">
      <c r="A8" s="27" t="s">
        <v>133</v>
      </c>
      <c r="B8" s="6">
        <v>2793806.78</v>
      </c>
      <c r="C8" s="6">
        <v>15000</v>
      </c>
      <c r="D8" s="6">
        <f t="shared" si="0"/>
        <v>2808806.78</v>
      </c>
      <c r="E8" s="6">
        <v>1249158.31</v>
      </c>
      <c r="F8" s="6">
        <v>1201128.96</v>
      </c>
      <c r="G8" s="6">
        <f t="shared" si="1"/>
        <v>1559648.4699999997</v>
      </c>
    </row>
    <row r="9" spans="1:7" x14ac:dyDescent="0.2">
      <c r="A9" s="27" t="s">
        <v>134</v>
      </c>
      <c r="B9" s="6">
        <v>1341816.76</v>
      </c>
      <c r="C9" s="6">
        <v>199000</v>
      </c>
      <c r="D9" s="6">
        <f t="shared" si="0"/>
        <v>1540816.76</v>
      </c>
      <c r="E9" s="6">
        <v>529470.81000000006</v>
      </c>
      <c r="F9" s="6">
        <v>521536.59</v>
      </c>
      <c r="G9" s="6">
        <f t="shared" si="1"/>
        <v>1011345.95</v>
      </c>
    </row>
    <row r="10" spans="1:7" x14ac:dyDescent="0.2">
      <c r="A10" s="27" t="s">
        <v>135</v>
      </c>
      <c r="B10" s="6">
        <v>282462.28999999998</v>
      </c>
      <c r="C10" s="6">
        <v>22000</v>
      </c>
      <c r="D10" s="6">
        <f t="shared" si="0"/>
        <v>304462.28999999998</v>
      </c>
      <c r="E10" s="6">
        <v>113243</v>
      </c>
      <c r="F10" s="6">
        <v>110844.97</v>
      </c>
      <c r="G10" s="6">
        <f t="shared" si="1"/>
        <v>191219.28999999998</v>
      </c>
    </row>
    <row r="11" spans="1:7" x14ac:dyDescent="0.2">
      <c r="A11" s="27" t="s">
        <v>136</v>
      </c>
      <c r="B11" s="6">
        <v>275433.52</v>
      </c>
      <c r="C11" s="6">
        <v>24500</v>
      </c>
      <c r="D11" s="6">
        <f t="shared" si="0"/>
        <v>299933.52</v>
      </c>
      <c r="E11" s="6">
        <v>107561.16</v>
      </c>
      <c r="F11" s="6">
        <v>105192.72</v>
      </c>
      <c r="G11" s="6">
        <f t="shared" si="1"/>
        <v>192372.36000000002</v>
      </c>
    </row>
    <row r="12" spans="1:7" x14ac:dyDescent="0.2">
      <c r="A12" s="27" t="s">
        <v>137</v>
      </c>
      <c r="B12" s="6">
        <v>1127994.26</v>
      </c>
      <c r="C12" s="6">
        <v>186000</v>
      </c>
      <c r="D12" s="6">
        <f t="shared" si="0"/>
        <v>1313994.26</v>
      </c>
      <c r="E12" s="6">
        <v>364326.84</v>
      </c>
      <c r="F12" s="6">
        <v>362298.87</v>
      </c>
      <c r="G12" s="6">
        <f t="shared" si="1"/>
        <v>949667.41999999993</v>
      </c>
    </row>
    <row r="13" spans="1:7" x14ac:dyDescent="0.2">
      <c r="A13" s="27" t="s">
        <v>138</v>
      </c>
      <c r="B13" s="6">
        <v>2275055.0299999998</v>
      </c>
      <c r="C13" s="6">
        <v>770000</v>
      </c>
      <c r="D13" s="6">
        <f t="shared" ref="D13" si="2">B13+C13</f>
        <v>3045055.03</v>
      </c>
      <c r="E13" s="6">
        <v>1493693.39</v>
      </c>
      <c r="F13" s="6">
        <v>1474121.86</v>
      </c>
      <c r="G13" s="6">
        <f t="shared" ref="G13" si="3">D13-E13</f>
        <v>1551361.64</v>
      </c>
    </row>
    <row r="14" spans="1:7" x14ac:dyDescent="0.2">
      <c r="A14" s="27" t="s">
        <v>139</v>
      </c>
      <c r="B14" s="6">
        <v>879371.88</v>
      </c>
      <c r="C14" s="6">
        <v>252000</v>
      </c>
      <c r="D14" s="6">
        <f t="shared" ref="D14" si="4">B14+C14</f>
        <v>1131371.8799999999</v>
      </c>
      <c r="E14" s="6">
        <v>430655.21</v>
      </c>
      <c r="F14" s="6">
        <v>423297.35</v>
      </c>
      <c r="G14" s="6">
        <f t="shared" ref="G14" si="5">D14-E14</f>
        <v>700716.66999999993</v>
      </c>
    </row>
    <row r="15" spans="1:7" x14ac:dyDescent="0.2">
      <c r="A15" s="27" t="s">
        <v>140</v>
      </c>
      <c r="B15" s="6">
        <v>10361042.279999999</v>
      </c>
      <c r="C15" s="6">
        <v>749500</v>
      </c>
      <c r="D15" s="6">
        <f t="shared" ref="D15" si="6">B15+C15</f>
        <v>11110542.279999999</v>
      </c>
      <c r="E15" s="6">
        <v>6062027.7199999997</v>
      </c>
      <c r="F15" s="6">
        <v>5984352</v>
      </c>
      <c r="G15" s="6">
        <f t="shared" ref="G15" si="7">D15-E15</f>
        <v>5048514.5599999996</v>
      </c>
    </row>
    <row r="16" spans="1:7" x14ac:dyDescent="0.2">
      <c r="A16" s="27" t="s">
        <v>141</v>
      </c>
      <c r="B16" s="6">
        <v>373720.14</v>
      </c>
      <c r="C16" s="6">
        <v>69000</v>
      </c>
      <c r="D16" s="6">
        <f t="shared" ref="D16" si="8">B16+C16</f>
        <v>442720.14</v>
      </c>
      <c r="E16" s="6">
        <v>14587.68</v>
      </c>
      <c r="F16" s="6">
        <v>14587.68</v>
      </c>
      <c r="G16" s="6">
        <f t="shared" ref="G16" si="9">D16-E16</f>
        <v>428132.46</v>
      </c>
    </row>
    <row r="17" spans="1:7" x14ac:dyDescent="0.2">
      <c r="A17" s="27" t="s">
        <v>142</v>
      </c>
      <c r="B17" s="6">
        <v>11151435.41</v>
      </c>
      <c r="C17" s="6">
        <v>13295331.619999999</v>
      </c>
      <c r="D17" s="6">
        <f t="shared" ref="D17" si="10">B17+C17</f>
        <v>24446767.030000001</v>
      </c>
      <c r="E17" s="6">
        <v>6302452.3799999999</v>
      </c>
      <c r="F17" s="6">
        <v>6284675.8700000001</v>
      </c>
      <c r="G17" s="6">
        <f t="shared" ref="G17" si="11">D17-E17</f>
        <v>18144314.650000002</v>
      </c>
    </row>
    <row r="18" spans="1:7" x14ac:dyDescent="0.2">
      <c r="A18" s="27" t="s">
        <v>143</v>
      </c>
      <c r="B18" s="6">
        <v>730333.89</v>
      </c>
      <c r="C18" s="6">
        <v>66500</v>
      </c>
      <c r="D18" s="6">
        <f t="shared" ref="D18" si="12">B18+C18</f>
        <v>796833.89</v>
      </c>
      <c r="E18" s="6">
        <v>237575.71</v>
      </c>
      <c r="F18" s="6">
        <v>233190.53</v>
      </c>
      <c r="G18" s="6">
        <f t="shared" ref="G18" si="13">D18-E18</f>
        <v>559258.18000000005</v>
      </c>
    </row>
    <row r="19" spans="1:7" x14ac:dyDescent="0.2">
      <c r="A19" s="27" t="s">
        <v>144</v>
      </c>
      <c r="B19" s="6">
        <v>9766847.8200000003</v>
      </c>
      <c r="C19" s="6">
        <v>2766781</v>
      </c>
      <c r="D19" s="6">
        <f t="shared" ref="D19" si="14">B19+C19</f>
        <v>12533628.82</v>
      </c>
      <c r="E19" s="6">
        <v>5768198.9199999999</v>
      </c>
      <c r="F19" s="6">
        <v>5733045.6500000004</v>
      </c>
      <c r="G19" s="6">
        <f t="shared" ref="G19" si="15">D19-E19</f>
        <v>6765429.9000000004</v>
      </c>
    </row>
    <row r="20" spans="1:7" x14ac:dyDescent="0.2">
      <c r="A20" s="27" t="s">
        <v>145</v>
      </c>
      <c r="B20" s="6">
        <v>1163683.71</v>
      </c>
      <c r="C20" s="6">
        <v>390539</v>
      </c>
      <c r="D20" s="6">
        <f t="shared" ref="D20" si="16">B20+C20</f>
        <v>1554222.71</v>
      </c>
      <c r="E20" s="6">
        <v>680030.26</v>
      </c>
      <c r="F20" s="6">
        <v>675797.38</v>
      </c>
      <c r="G20" s="6">
        <f t="shared" ref="G20" si="17">D20-E20</f>
        <v>874192.45</v>
      </c>
    </row>
    <row r="21" spans="1:7" x14ac:dyDescent="0.2">
      <c r="A21" s="27" t="s">
        <v>146</v>
      </c>
      <c r="B21" s="6">
        <v>1208576.83</v>
      </c>
      <c r="C21" s="6">
        <v>1141399</v>
      </c>
      <c r="D21" s="6">
        <f t="shared" ref="D21" si="18">B21+C21</f>
        <v>2349975.83</v>
      </c>
      <c r="E21" s="6">
        <v>761024.8</v>
      </c>
      <c r="F21" s="6">
        <v>756761.64</v>
      </c>
      <c r="G21" s="6">
        <f t="shared" ref="G21" si="19">D21-E21</f>
        <v>1588951.03</v>
      </c>
    </row>
    <row r="22" spans="1:7" x14ac:dyDescent="0.2">
      <c r="A22" s="27" t="s">
        <v>147</v>
      </c>
      <c r="B22" s="6">
        <v>1344552.37</v>
      </c>
      <c r="C22" s="6">
        <v>178280</v>
      </c>
      <c r="D22" s="6">
        <f t="shared" ref="D22" si="20">B22+C22</f>
        <v>1522832.37</v>
      </c>
      <c r="E22" s="6">
        <v>680867.09</v>
      </c>
      <c r="F22" s="6">
        <v>675430.29</v>
      </c>
      <c r="G22" s="6">
        <f t="shared" ref="G22" si="21">D22-E22</f>
        <v>841965.28000000014</v>
      </c>
    </row>
    <row r="23" spans="1:7" x14ac:dyDescent="0.2">
      <c r="A23" s="27" t="s">
        <v>148</v>
      </c>
      <c r="B23" s="6">
        <v>280033.52</v>
      </c>
      <c r="C23" s="6">
        <v>19900</v>
      </c>
      <c r="D23" s="6">
        <f t="shared" ref="D23" si="22">B23+C23</f>
        <v>299933.52</v>
      </c>
      <c r="E23" s="6">
        <v>113258.3</v>
      </c>
      <c r="F23" s="6">
        <v>110889.86</v>
      </c>
      <c r="G23" s="6">
        <f t="shared" ref="G23" si="23">D23-E23</f>
        <v>186675.22000000003</v>
      </c>
    </row>
    <row r="24" spans="1:7" x14ac:dyDescent="0.2">
      <c r="A24" s="27" t="s">
        <v>149</v>
      </c>
      <c r="B24" s="6">
        <v>1786497.39</v>
      </c>
      <c r="C24" s="6">
        <v>270000</v>
      </c>
      <c r="D24" s="6">
        <f t="shared" ref="D24" si="24">B24+C24</f>
        <v>2056497.39</v>
      </c>
      <c r="E24" s="6">
        <v>954089.95</v>
      </c>
      <c r="F24" s="6">
        <v>948664.76</v>
      </c>
      <c r="G24" s="6">
        <f t="shared" ref="G24" si="25">D24-E24</f>
        <v>1102407.44</v>
      </c>
    </row>
    <row r="25" spans="1:7" x14ac:dyDescent="0.2">
      <c r="A25" s="27" t="s">
        <v>150</v>
      </c>
      <c r="B25" s="6">
        <v>826446.64</v>
      </c>
      <c r="C25" s="6">
        <v>1433982</v>
      </c>
      <c r="D25" s="6">
        <f t="shared" ref="D25" si="26">B25+C25</f>
        <v>2260428.64</v>
      </c>
      <c r="E25" s="6">
        <v>975773.6</v>
      </c>
      <c r="F25" s="6">
        <v>972825.16</v>
      </c>
      <c r="G25" s="6">
        <f t="shared" ref="G25" si="27">D25-E25</f>
        <v>1284655.04</v>
      </c>
    </row>
    <row r="26" spans="1:7" x14ac:dyDescent="0.2">
      <c r="A26" s="27" t="s">
        <v>151</v>
      </c>
      <c r="B26" s="6">
        <v>521433.52</v>
      </c>
      <c r="C26" s="6">
        <v>667000</v>
      </c>
      <c r="D26" s="6">
        <f t="shared" ref="D26" si="28">B26+C26</f>
        <v>1188433.52</v>
      </c>
      <c r="E26" s="6">
        <v>149855.21</v>
      </c>
      <c r="F26" s="6">
        <v>147486.76999999999</v>
      </c>
      <c r="G26" s="6">
        <f t="shared" ref="G26" si="29">D26-E26</f>
        <v>1038578.31</v>
      </c>
    </row>
    <row r="27" spans="1:7" x14ac:dyDescent="0.2">
      <c r="A27" s="27" t="s">
        <v>152</v>
      </c>
      <c r="B27" s="6">
        <v>440540.86</v>
      </c>
      <c r="C27" s="6">
        <v>-10600</v>
      </c>
      <c r="D27" s="6">
        <f t="shared" ref="D27" si="30">B27+C27</f>
        <v>429940.86</v>
      </c>
      <c r="E27" s="6">
        <v>92499.06</v>
      </c>
      <c r="F27" s="6">
        <v>90471.1</v>
      </c>
      <c r="G27" s="6">
        <f t="shared" ref="G27" si="31">D27-E27</f>
        <v>337441.8</v>
      </c>
    </row>
    <row r="28" spans="1:7" x14ac:dyDescent="0.2">
      <c r="A28" s="27" t="s">
        <v>153</v>
      </c>
      <c r="B28" s="6">
        <v>6722986.8700000001</v>
      </c>
      <c r="C28" s="6">
        <v>1540123.35</v>
      </c>
      <c r="D28" s="6">
        <f t="shared" ref="D28" si="32">B28+C28</f>
        <v>8263110.2200000007</v>
      </c>
      <c r="E28" s="6">
        <v>2447886.4300000002</v>
      </c>
      <c r="F28" s="6">
        <v>1950874.19</v>
      </c>
      <c r="G28" s="6">
        <f t="shared" ref="G28" si="33">D28-E28</f>
        <v>5815223.790000001</v>
      </c>
    </row>
    <row r="29" spans="1:7" x14ac:dyDescent="0.2">
      <c r="A29" s="27" t="s">
        <v>154</v>
      </c>
      <c r="B29" s="6">
        <v>1038846.8</v>
      </c>
      <c r="C29" s="6">
        <v>122800</v>
      </c>
      <c r="D29" s="6">
        <f t="shared" ref="D29" si="34">B29+C29</f>
        <v>1161646.8</v>
      </c>
      <c r="E29" s="6">
        <v>224836.39</v>
      </c>
      <c r="F29" s="6">
        <v>222825.75</v>
      </c>
      <c r="G29" s="6">
        <f t="shared" ref="G29" si="35">D29-E29</f>
        <v>936810.41</v>
      </c>
    </row>
    <row r="30" spans="1:7" x14ac:dyDescent="0.2">
      <c r="A30" s="27" t="s">
        <v>155</v>
      </c>
      <c r="B30" s="6">
        <v>327033.52</v>
      </c>
      <c r="C30" s="6">
        <v>8800</v>
      </c>
      <c r="D30" s="6">
        <f t="shared" ref="D30" si="36">B30+C30</f>
        <v>335833.52</v>
      </c>
      <c r="E30" s="6">
        <v>109217.16</v>
      </c>
      <c r="F30" s="6">
        <v>106848.72</v>
      </c>
      <c r="G30" s="6">
        <f t="shared" ref="G30" si="37">D30-E30</f>
        <v>226616.36000000002</v>
      </c>
    </row>
    <row r="31" spans="1:7" x14ac:dyDescent="0.2">
      <c r="A31" s="27"/>
      <c r="B31" s="6"/>
      <c r="C31" s="6"/>
      <c r="D31" s="6"/>
      <c r="E31" s="6"/>
      <c r="F31" s="6"/>
      <c r="G31" s="6"/>
    </row>
    <row r="32" spans="1:7" x14ac:dyDescent="0.2">
      <c r="A32" s="13" t="s">
        <v>50</v>
      </c>
      <c r="B32" s="21">
        <f t="shared" ref="B32:G32" si="38">SUM(B6:B31)</f>
        <v>67470891.889999986</v>
      </c>
      <c r="C32" s="21">
        <f t="shared" si="38"/>
        <v>25117903.48</v>
      </c>
      <c r="D32" s="21">
        <f t="shared" si="38"/>
        <v>92588795.36999999</v>
      </c>
      <c r="E32" s="21">
        <f t="shared" si="38"/>
        <v>35059795.490000002</v>
      </c>
      <c r="F32" s="21">
        <f t="shared" si="38"/>
        <v>34279606.349999994</v>
      </c>
      <c r="G32" s="21">
        <f t="shared" si="38"/>
        <v>57528999.879999995</v>
      </c>
    </row>
    <row r="35" spans="1:7" ht="45" customHeight="1" x14ac:dyDescent="0.2">
      <c r="A35" s="34" t="s">
        <v>157</v>
      </c>
      <c r="B35" s="32"/>
      <c r="C35" s="32"/>
      <c r="D35" s="32"/>
      <c r="E35" s="32"/>
      <c r="F35" s="32"/>
      <c r="G35" s="33"/>
    </row>
    <row r="36" spans="1:7" x14ac:dyDescent="0.2">
      <c r="A36" s="37" t="s">
        <v>51</v>
      </c>
      <c r="B36" s="34" t="s">
        <v>57</v>
      </c>
      <c r="C36" s="32"/>
      <c r="D36" s="32"/>
      <c r="E36" s="32"/>
      <c r="F36" s="33"/>
      <c r="G36" s="35" t="s">
        <v>56</v>
      </c>
    </row>
    <row r="37" spans="1:7" ht="22.5" x14ac:dyDescent="0.2">
      <c r="A37" s="38"/>
      <c r="B37" s="3" t="s">
        <v>52</v>
      </c>
      <c r="C37" s="3" t="s">
        <v>117</v>
      </c>
      <c r="D37" s="3" t="s">
        <v>53</v>
      </c>
      <c r="E37" s="3" t="s">
        <v>54</v>
      </c>
      <c r="F37" s="3" t="s">
        <v>55</v>
      </c>
      <c r="G37" s="36"/>
    </row>
    <row r="38" spans="1:7" x14ac:dyDescent="0.2">
      <c r="A38" s="39"/>
      <c r="B38" s="4">
        <v>1</v>
      </c>
      <c r="C38" s="4">
        <v>2</v>
      </c>
      <c r="D38" s="4" t="s">
        <v>118</v>
      </c>
      <c r="E38" s="4">
        <v>4</v>
      </c>
      <c r="F38" s="4">
        <v>5</v>
      </c>
      <c r="G38" s="4" t="s">
        <v>119</v>
      </c>
    </row>
    <row r="39" spans="1:7" x14ac:dyDescent="0.2">
      <c r="A39" s="28" t="s">
        <v>8</v>
      </c>
      <c r="B39" s="6">
        <v>0</v>
      </c>
      <c r="C39" s="6">
        <v>0</v>
      </c>
      <c r="D39" s="6">
        <f>B39+C39</f>
        <v>0</v>
      </c>
      <c r="E39" s="6">
        <v>0</v>
      </c>
      <c r="F39" s="6">
        <v>0</v>
      </c>
      <c r="G39" s="6">
        <f>D39-E39</f>
        <v>0</v>
      </c>
    </row>
    <row r="40" spans="1:7" x14ac:dyDescent="0.2">
      <c r="A40" s="28" t="s">
        <v>9</v>
      </c>
      <c r="B40" s="6">
        <v>0</v>
      </c>
      <c r="C40" s="6">
        <v>0</v>
      </c>
      <c r="D40" s="6">
        <f t="shared" ref="D40:D42" si="39">B40+C40</f>
        <v>0</v>
      </c>
      <c r="E40" s="6">
        <v>0</v>
      </c>
      <c r="F40" s="6">
        <v>0</v>
      </c>
      <c r="G40" s="6">
        <f t="shared" ref="G40:G42" si="40">D40-E40</f>
        <v>0</v>
      </c>
    </row>
    <row r="41" spans="1:7" x14ac:dyDescent="0.2">
      <c r="A41" s="28" t="s">
        <v>10</v>
      </c>
      <c r="B41" s="6">
        <v>0</v>
      </c>
      <c r="C41" s="6">
        <v>0</v>
      </c>
      <c r="D41" s="6">
        <f t="shared" si="39"/>
        <v>0</v>
      </c>
      <c r="E41" s="6">
        <v>0</v>
      </c>
      <c r="F41" s="6">
        <v>0</v>
      </c>
      <c r="G41" s="6">
        <f t="shared" si="40"/>
        <v>0</v>
      </c>
    </row>
    <row r="42" spans="1:7" x14ac:dyDescent="0.2">
      <c r="A42" s="28" t="s">
        <v>121</v>
      </c>
      <c r="B42" s="6">
        <v>0</v>
      </c>
      <c r="C42" s="6">
        <v>0</v>
      </c>
      <c r="D42" s="6">
        <f t="shared" si="39"/>
        <v>0</v>
      </c>
      <c r="E42" s="6">
        <v>0</v>
      </c>
      <c r="F42" s="6">
        <v>0</v>
      </c>
      <c r="G42" s="6">
        <f t="shared" si="40"/>
        <v>0</v>
      </c>
    </row>
    <row r="43" spans="1:7" x14ac:dyDescent="0.2">
      <c r="A43" s="13" t="s">
        <v>50</v>
      </c>
      <c r="B43" s="21">
        <f t="shared" ref="B43:G43" si="41">SUM(B39:B42)</f>
        <v>0</v>
      </c>
      <c r="C43" s="21">
        <f t="shared" si="41"/>
        <v>0</v>
      </c>
      <c r="D43" s="21">
        <f t="shared" si="41"/>
        <v>0</v>
      </c>
      <c r="E43" s="21">
        <f t="shared" si="41"/>
        <v>0</v>
      </c>
      <c r="F43" s="21">
        <f t="shared" si="41"/>
        <v>0</v>
      </c>
      <c r="G43" s="21">
        <f t="shared" si="41"/>
        <v>0</v>
      </c>
    </row>
    <row r="46" spans="1:7" ht="45" customHeight="1" x14ac:dyDescent="0.2">
      <c r="A46" s="34" t="s">
        <v>158</v>
      </c>
      <c r="B46" s="32"/>
      <c r="C46" s="32"/>
      <c r="D46" s="32"/>
      <c r="E46" s="32"/>
      <c r="F46" s="32"/>
      <c r="G46" s="33"/>
    </row>
    <row r="47" spans="1:7" x14ac:dyDescent="0.2">
      <c r="A47" s="37" t="s">
        <v>51</v>
      </c>
      <c r="B47" s="34" t="s">
        <v>57</v>
      </c>
      <c r="C47" s="32"/>
      <c r="D47" s="32"/>
      <c r="E47" s="32"/>
      <c r="F47" s="33"/>
      <c r="G47" s="35" t="s">
        <v>56</v>
      </c>
    </row>
    <row r="48" spans="1:7" ht="22.5" x14ac:dyDescent="0.2">
      <c r="A48" s="38"/>
      <c r="B48" s="3" t="s">
        <v>52</v>
      </c>
      <c r="C48" s="3" t="s">
        <v>117</v>
      </c>
      <c r="D48" s="3" t="s">
        <v>53</v>
      </c>
      <c r="E48" s="3" t="s">
        <v>54</v>
      </c>
      <c r="F48" s="3" t="s">
        <v>55</v>
      </c>
      <c r="G48" s="36"/>
    </row>
    <row r="49" spans="1:7" x14ac:dyDescent="0.2">
      <c r="A49" s="39"/>
      <c r="B49" s="4">
        <v>1</v>
      </c>
      <c r="C49" s="4">
        <v>2</v>
      </c>
      <c r="D49" s="4" t="s">
        <v>118</v>
      </c>
      <c r="E49" s="4">
        <v>4</v>
      </c>
      <c r="F49" s="4">
        <v>5</v>
      </c>
      <c r="G49" s="4" t="s">
        <v>119</v>
      </c>
    </row>
    <row r="50" spans="1:7" x14ac:dyDescent="0.2">
      <c r="A50" s="29" t="s">
        <v>12</v>
      </c>
      <c r="B50" s="6">
        <v>0</v>
      </c>
      <c r="C50" s="6">
        <v>0</v>
      </c>
      <c r="D50" s="6">
        <f t="shared" ref="D50:D56" si="42">B50+C50</f>
        <v>0</v>
      </c>
      <c r="E50" s="6">
        <v>0</v>
      </c>
      <c r="F50" s="6">
        <v>0</v>
      </c>
      <c r="G50" s="6">
        <f t="shared" ref="G50:G56" si="43">D50-E50</f>
        <v>0</v>
      </c>
    </row>
    <row r="51" spans="1:7" x14ac:dyDescent="0.2">
      <c r="A51" s="29" t="s">
        <v>11</v>
      </c>
      <c r="B51" s="6">
        <v>0</v>
      </c>
      <c r="C51" s="6">
        <v>0</v>
      </c>
      <c r="D51" s="6">
        <f t="shared" si="42"/>
        <v>0</v>
      </c>
      <c r="E51" s="6">
        <v>0</v>
      </c>
      <c r="F51" s="6">
        <v>0</v>
      </c>
      <c r="G51" s="6">
        <f t="shared" si="43"/>
        <v>0</v>
      </c>
    </row>
    <row r="52" spans="1:7" x14ac:dyDescent="0.2">
      <c r="A52" s="29" t="s">
        <v>13</v>
      </c>
      <c r="B52" s="6">
        <v>0</v>
      </c>
      <c r="C52" s="6">
        <v>0</v>
      </c>
      <c r="D52" s="6">
        <f t="shared" si="42"/>
        <v>0</v>
      </c>
      <c r="E52" s="6">
        <v>0</v>
      </c>
      <c r="F52" s="6">
        <v>0</v>
      </c>
      <c r="G52" s="6">
        <f t="shared" si="43"/>
        <v>0</v>
      </c>
    </row>
    <row r="53" spans="1:7" x14ac:dyDescent="0.2">
      <c r="A53" s="29" t="s">
        <v>25</v>
      </c>
      <c r="B53" s="6">
        <v>0</v>
      </c>
      <c r="C53" s="6">
        <v>0</v>
      </c>
      <c r="D53" s="6">
        <f t="shared" si="42"/>
        <v>0</v>
      </c>
      <c r="E53" s="6">
        <v>0</v>
      </c>
      <c r="F53" s="6">
        <v>0</v>
      </c>
      <c r="G53" s="6">
        <f t="shared" si="43"/>
        <v>0</v>
      </c>
    </row>
    <row r="54" spans="1:7" ht="11.25" customHeight="1" x14ac:dyDescent="0.2">
      <c r="A54" s="29" t="s">
        <v>26</v>
      </c>
      <c r="B54" s="6">
        <v>0</v>
      </c>
      <c r="C54" s="6">
        <v>0</v>
      </c>
      <c r="D54" s="6">
        <f t="shared" si="42"/>
        <v>0</v>
      </c>
      <c r="E54" s="6">
        <v>0</v>
      </c>
      <c r="F54" s="6">
        <v>0</v>
      </c>
      <c r="G54" s="6">
        <f t="shared" si="43"/>
        <v>0</v>
      </c>
    </row>
    <row r="55" spans="1:7" x14ac:dyDescent="0.2">
      <c r="A55" s="29" t="s">
        <v>128</v>
      </c>
      <c r="B55" s="6">
        <v>0</v>
      </c>
      <c r="C55" s="6">
        <v>0</v>
      </c>
      <c r="D55" s="6">
        <f t="shared" si="42"/>
        <v>0</v>
      </c>
      <c r="E55" s="6">
        <v>0</v>
      </c>
      <c r="F55" s="6">
        <v>0</v>
      </c>
      <c r="G55" s="6">
        <f t="shared" si="43"/>
        <v>0</v>
      </c>
    </row>
    <row r="56" spans="1:7" x14ac:dyDescent="0.2">
      <c r="A56" s="29" t="s">
        <v>14</v>
      </c>
      <c r="B56" s="6">
        <v>0</v>
      </c>
      <c r="C56" s="6">
        <v>0</v>
      </c>
      <c r="D56" s="6">
        <f t="shared" si="42"/>
        <v>0</v>
      </c>
      <c r="E56" s="6">
        <v>0</v>
      </c>
      <c r="F56" s="6">
        <v>0</v>
      </c>
      <c r="G56" s="6">
        <f t="shared" si="43"/>
        <v>0</v>
      </c>
    </row>
    <row r="57" spans="1:7" x14ac:dyDescent="0.2">
      <c r="A57" s="13" t="s">
        <v>50</v>
      </c>
      <c r="B57" s="21">
        <f t="shared" ref="B57:G57" si="44">SUM(B50:B56)</f>
        <v>0</v>
      </c>
      <c r="C57" s="21">
        <f t="shared" si="44"/>
        <v>0</v>
      </c>
      <c r="D57" s="21">
        <f t="shared" si="44"/>
        <v>0</v>
      </c>
      <c r="E57" s="21">
        <f t="shared" si="44"/>
        <v>0</v>
      </c>
      <c r="F57" s="21">
        <f t="shared" si="44"/>
        <v>0</v>
      </c>
      <c r="G57" s="21">
        <f t="shared" si="44"/>
        <v>0</v>
      </c>
    </row>
    <row r="59" spans="1:7" x14ac:dyDescent="0.2">
      <c r="A59" s="1" t="s">
        <v>120</v>
      </c>
    </row>
  </sheetData>
  <sheetProtection formatCells="0" formatColumns="0" formatRows="0" insertRows="0" deleteRows="0" autoFilter="0"/>
  <mergeCells count="12">
    <mergeCell ref="B2:F2"/>
    <mergeCell ref="G2:G3"/>
    <mergeCell ref="A1:G1"/>
    <mergeCell ref="A35:G35"/>
    <mergeCell ref="A2:A4"/>
    <mergeCell ref="B47:F47"/>
    <mergeCell ref="G47:G48"/>
    <mergeCell ref="B36:F36"/>
    <mergeCell ref="G36:G37"/>
    <mergeCell ref="A46:G46"/>
    <mergeCell ref="A36:A38"/>
    <mergeCell ref="A47:A49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68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0"/>
  <sheetViews>
    <sheetView showGridLines="0" workbookViewId="0">
      <selection activeCell="A40" sqref="A40"/>
    </sheetView>
  </sheetViews>
  <sheetFormatPr baseColWidth="10" defaultColWidth="12" defaultRowHeight="11.25" x14ac:dyDescent="0.2"/>
  <cols>
    <col min="1" max="1" width="79" style="2" customWidth="1"/>
    <col min="2" max="7" width="18.33203125" style="2" customWidth="1"/>
    <col min="8" max="16384" width="12" style="2"/>
  </cols>
  <sheetData>
    <row r="1" spans="1:7" ht="50.1" customHeight="1" x14ac:dyDescent="0.2">
      <c r="A1" s="34" t="s">
        <v>159</v>
      </c>
      <c r="B1" s="32"/>
      <c r="C1" s="32"/>
      <c r="D1" s="32"/>
      <c r="E1" s="32"/>
      <c r="F1" s="32"/>
      <c r="G1" s="33"/>
    </row>
    <row r="2" spans="1:7" x14ac:dyDescent="0.2">
      <c r="A2" s="37" t="s">
        <v>51</v>
      </c>
      <c r="B2" s="34" t="s">
        <v>57</v>
      </c>
      <c r="C2" s="32"/>
      <c r="D2" s="32"/>
      <c r="E2" s="32"/>
      <c r="F2" s="33"/>
      <c r="G2" s="35" t="s">
        <v>56</v>
      </c>
    </row>
    <row r="3" spans="1:7" ht="24.95" customHeight="1" x14ac:dyDescent="0.2">
      <c r="A3" s="38"/>
      <c r="B3" s="3" t="s">
        <v>52</v>
      </c>
      <c r="C3" s="3" t="s">
        <v>117</v>
      </c>
      <c r="D3" s="3" t="s">
        <v>53</v>
      </c>
      <c r="E3" s="3" t="s">
        <v>54</v>
      </c>
      <c r="F3" s="3" t="s">
        <v>55</v>
      </c>
      <c r="G3" s="36"/>
    </row>
    <row r="4" spans="1:7" x14ac:dyDescent="0.2">
      <c r="A4" s="39"/>
      <c r="B4" s="4">
        <v>1</v>
      </c>
      <c r="C4" s="4">
        <v>2</v>
      </c>
      <c r="D4" s="4" t="s">
        <v>118</v>
      </c>
      <c r="E4" s="4">
        <v>4</v>
      </c>
      <c r="F4" s="4">
        <v>5</v>
      </c>
      <c r="G4" s="4" t="s">
        <v>119</v>
      </c>
    </row>
    <row r="5" spans="1:7" x14ac:dyDescent="0.2">
      <c r="A5" s="10" t="s">
        <v>15</v>
      </c>
      <c r="B5" s="16">
        <f t="shared" ref="B5:G5" si="0">SUM(B6:B13)</f>
        <v>29459554.810000002</v>
      </c>
      <c r="C5" s="16">
        <f t="shared" si="0"/>
        <v>4144223.35</v>
      </c>
      <c r="D5" s="16">
        <f t="shared" si="0"/>
        <v>33603778.159999996</v>
      </c>
      <c r="E5" s="16">
        <f t="shared" si="0"/>
        <v>14142773.859999999</v>
      </c>
      <c r="F5" s="16">
        <f t="shared" si="0"/>
        <v>13451339.43</v>
      </c>
      <c r="G5" s="16">
        <f t="shared" si="0"/>
        <v>19461004.299999997</v>
      </c>
    </row>
    <row r="6" spans="1:7" x14ac:dyDescent="0.2">
      <c r="A6" s="30" t="s">
        <v>40</v>
      </c>
      <c r="B6" s="6">
        <v>2793806.78</v>
      </c>
      <c r="C6" s="6">
        <v>15000</v>
      </c>
      <c r="D6" s="6">
        <f>B6+C6</f>
        <v>2808806.78</v>
      </c>
      <c r="E6" s="6">
        <v>1249158.31</v>
      </c>
      <c r="F6" s="6">
        <v>1201128.96</v>
      </c>
      <c r="G6" s="6">
        <f>D6-E6</f>
        <v>1559648.4699999997</v>
      </c>
    </row>
    <row r="7" spans="1:7" x14ac:dyDescent="0.2">
      <c r="A7" s="30" t="s">
        <v>16</v>
      </c>
      <c r="B7" s="6">
        <v>0</v>
      </c>
      <c r="C7" s="6">
        <v>0</v>
      </c>
      <c r="D7" s="6">
        <f t="shared" ref="D7:D13" si="1">B7+C7</f>
        <v>0</v>
      </c>
      <c r="E7" s="6">
        <v>0</v>
      </c>
      <c r="F7" s="6">
        <v>0</v>
      </c>
      <c r="G7" s="6">
        <f t="shared" ref="G7:G13" si="2">D7-E7</f>
        <v>0</v>
      </c>
    </row>
    <row r="8" spans="1:7" x14ac:dyDescent="0.2">
      <c r="A8" s="30" t="s">
        <v>122</v>
      </c>
      <c r="B8" s="6">
        <v>4864389.2699999996</v>
      </c>
      <c r="C8" s="6">
        <v>736300</v>
      </c>
      <c r="D8" s="6">
        <f t="shared" si="1"/>
        <v>5600689.2699999996</v>
      </c>
      <c r="E8" s="6">
        <v>2193283.62</v>
      </c>
      <c r="F8" s="6">
        <v>2150545.08</v>
      </c>
      <c r="G8" s="6">
        <f t="shared" si="2"/>
        <v>3407405.6499999994</v>
      </c>
    </row>
    <row r="9" spans="1:7" x14ac:dyDescent="0.2">
      <c r="A9" s="30" t="s">
        <v>3</v>
      </c>
      <c r="B9" s="6">
        <v>0</v>
      </c>
      <c r="C9" s="6">
        <v>0</v>
      </c>
      <c r="D9" s="6">
        <f t="shared" si="1"/>
        <v>0</v>
      </c>
      <c r="E9" s="6">
        <v>0</v>
      </c>
      <c r="F9" s="6">
        <v>0</v>
      </c>
      <c r="G9" s="6">
        <f t="shared" si="2"/>
        <v>0</v>
      </c>
    </row>
    <row r="10" spans="1:7" x14ac:dyDescent="0.2">
      <c r="A10" s="30" t="s">
        <v>22</v>
      </c>
      <c r="B10" s="6">
        <v>2275055.0299999998</v>
      </c>
      <c r="C10" s="6">
        <v>770000</v>
      </c>
      <c r="D10" s="6">
        <f t="shared" si="1"/>
        <v>3045055.03</v>
      </c>
      <c r="E10" s="6">
        <v>1493693.39</v>
      </c>
      <c r="F10" s="6">
        <v>1474121.86</v>
      </c>
      <c r="G10" s="6">
        <f t="shared" si="2"/>
        <v>1551361.64</v>
      </c>
    </row>
    <row r="11" spans="1:7" x14ac:dyDescent="0.2">
      <c r="A11" s="30" t="s">
        <v>17</v>
      </c>
      <c r="B11" s="6">
        <v>0</v>
      </c>
      <c r="C11" s="6">
        <v>0</v>
      </c>
      <c r="D11" s="6">
        <f t="shared" si="1"/>
        <v>0</v>
      </c>
      <c r="E11" s="6">
        <v>0</v>
      </c>
      <c r="F11" s="6">
        <v>0</v>
      </c>
      <c r="G11" s="6">
        <f t="shared" si="2"/>
        <v>0</v>
      </c>
    </row>
    <row r="12" spans="1:7" x14ac:dyDescent="0.2">
      <c r="A12" s="30" t="s">
        <v>41</v>
      </c>
      <c r="B12" s="6">
        <v>7761833.6699999999</v>
      </c>
      <c r="C12" s="6">
        <v>1662923.35</v>
      </c>
      <c r="D12" s="6">
        <f t="shared" si="1"/>
        <v>9424757.0199999996</v>
      </c>
      <c r="E12" s="6">
        <v>2672722.8199999998</v>
      </c>
      <c r="F12" s="6">
        <v>2173699.94</v>
      </c>
      <c r="G12" s="6">
        <f t="shared" si="2"/>
        <v>6752034.1999999993</v>
      </c>
    </row>
    <row r="13" spans="1:7" x14ac:dyDescent="0.2">
      <c r="A13" s="30" t="s">
        <v>18</v>
      </c>
      <c r="B13" s="6">
        <v>11764470.060000001</v>
      </c>
      <c r="C13" s="6">
        <v>960000</v>
      </c>
      <c r="D13" s="6">
        <f t="shared" si="1"/>
        <v>12724470.060000001</v>
      </c>
      <c r="E13" s="6">
        <v>6533915.7199999997</v>
      </c>
      <c r="F13" s="6">
        <v>6451843.5899999999</v>
      </c>
      <c r="G13" s="6">
        <f t="shared" si="2"/>
        <v>6190554.3400000008</v>
      </c>
    </row>
    <row r="14" spans="1:7" x14ac:dyDescent="0.2">
      <c r="A14" s="10" t="s">
        <v>19</v>
      </c>
      <c r="B14" s="16">
        <f t="shared" ref="B14:G14" si="3">SUM(B15:B21)</f>
        <v>36663456.920000002</v>
      </c>
      <c r="C14" s="16">
        <f t="shared" si="3"/>
        <v>18872698.129999999</v>
      </c>
      <c r="D14" s="16">
        <f t="shared" si="3"/>
        <v>55536155.049999997</v>
      </c>
      <c r="E14" s="16">
        <f t="shared" si="3"/>
        <v>19791392.820000004</v>
      </c>
      <c r="F14" s="16">
        <f t="shared" si="3"/>
        <v>19707954.989999998</v>
      </c>
      <c r="G14" s="16">
        <f t="shared" si="3"/>
        <v>35744762.230000004</v>
      </c>
    </row>
    <row r="15" spans="1:7" x14ac:dyDescent="0.2">
      <c r="A15" s="30" t="s">
        <v>42</v>
      </c>
      <c r="B15" s="6">
        <v>2530410.0299999998</v>
      </c>
      <c r="C15" s="6">
        <v>8800</v>
      </c>
      <c r="D15" s="6">
        <f>B15+C15</f>
        <v>2539210.0299999998</v>
      </c>
      <c r="E15" s="6">
        <v>737654.64</v>
      </c>
      <c r="F15" s="6">
        <v>723140.82</v>
      </c>
      <c r="G15" s="6">
        <f t="shared" ref="G15:G21" si="4">D15-E15</f>
        <v>1801555.3899999997</v>
      </c>
    </row>
    <row r="16" spans="1:7" x14ac:dyDescent="0.2">
      <c r="A16" s="30" t="s">
        <v>27</v>
      </c>
      <c r="B16" s="6">
        <v>20505274.129999999</v>
      </c>
      <c r="C16" s="6">
        <v>16148512.619999999</v>
      </c>
      <c r="D16" s="6">
        <f t="shared" ref="D16:D21" si="5">B16+C16</f>
        <v>36653786.75</v>
      </c>
      <c r="E16" s="6">
        <v>12429448.59</v>
      </c>
      <c r="F16" s="6">
        <v>12381910.57</v>
      </c>
      <c r="G16" s="6">
        <f t="shared" si="4"/>
        <v>24224338.16</v>
      </c>
    </row>
    <row r="17" spans="1:7" x14ac:dyDescent="0.2">
      <c r="A17" s="30" t="s">
        <v>20</v>
      </c>
      <c r="B17" s="6">
        <v>0</v>
      </c>
      <c r="C17" s="6">
        <v>0</v>
      </c>
      <c r="D17" s="6">
        <f t="shared" si="5"/>
        <v>0</v>
      </c>
      <c r="E17" s="6">
        <v>0</v>
      </c>
      <c r="F17" s="6">
        <v>0</v>
      </c>
      <c r="G17" s="6">
        <f t="shared" si="4"/>
        <v>0</v>
      </c>
    </row>
    <row r="18" spans="1:7" x14ac:dyDescent="0.2">
      <c r="A18" s="30" t="s">
        <v>43</v>
      </c>
      <c r="B18" s="6">
        <v>2372260.54</v>
      </c>
      <c r="C18" s="6">
        <v>1531938</v>
      </c>
      <c r="D18" s="6">
        <f t="shared" si="5"/>
        <v>3904198.54</v>
      </c>
      <c r="E18" s="6">
        <v>1441055.06</v>
      </c>
      <c r="F18" s="6">
        <v>1432559.02</v>
      </c>
      <c r="G18" s="6">
        <f t="shared" si="4"/>
        <v>2463143.48</v>
      </c>
    </row>
    <row r="19" spans="1:7" x14ac:dyDescent="0.2">
      <c r="A19" s="30" t="s">
        <v>44</v>
      </c>
      <c r="B19" s="6">
        <v>1344552.37</v>
      </c>
      <c r="C19" s="6">
        <v>178280</v>
      </c>
      <c r="D19" s="6">
        <f t="shared" si="5"/>
        <v>1522832.37</v>
      </c>
      <c r="E19" s="6">
        <v>680867.09</v>
      </c>
      <c r="F19" s="6">
        <v>675430.29</v>
      </c>
      <c r="G19" s="6">
        <f t="shared" si="4"/>
        <v>841965.28000000014</v>
      </c>
    </row>
    <row r="20" spans="1:7" x14ac:dyDescent="0.2">
      <c r="A20" s="30" t="s">
        <v>45</v>
      </c>
      <c r="B20" s="6">
        <v>5450201.46</v>
      </c>
      <c r="C20" s="6">
        <v>536767.51</v>
      </c>
      <c r="D20" s="6">
        <f t="shared" si="5"/>
        <v>5986968.9699999997</v>
      </c>
      <c r="E20" s="6">
        <v>3684891.52</v>
      </c>
      <c r="F20" s="6">
        <v>3684891.52</v>
      </c>
      <c r="G20" s="6">
        <f t="shared" si="4"/>
        <v>2302077.4499999997</v>
      </c>
    </row>
    <row r="21" spans="1:7" x14ac:dyDescent="0.2">
      <c r="A21" s="30" t="s">
        <v>4</v>
      </c>
      <c r="B21" s="6">
        <v>4460758.3899999997</v>
      </c>
      <c r="C21" s="6">
        <v>468400</v>
      </c>
      <c r="D21" s="6">
        <f t="shared" si="5"/>
        <v>4929158.3899999997</v>
      </c>
      <c r="E21" s="6">
        <v>817475.92</v>
      </c>
      <c r="F21" s="6">
        <v>810022.77</v>
      </c>
      <c r="G21" s="6">
        <f t="shared" si="4"/>
        <v>4111682.4699999997</v>
      </c>
    </row>
    <row r="22" spans="1:7" x14ac:dyDescent="0.2">
      <c r="A22" s="10" t="s">
        <v>46</v>
      </c>
      <c r="B22" s="16">
        <f t="shared" ref="B22:G22" si="6">SUM(B23:B31)</f>
        <v>1347880.1600000001</v>
      </c>
      <c r="C22" s="16">
        <f t="shared" si="6"/>
        <v>2100982</v>
      </c>
      <c r="D22" s="16">
        <f t="shared" si="6"/>
        <v>3448862.16</v>
      </c>
      <c r="E22" s="16">
        <f t="shared" si="6"/>
        <v>1125628.81</v>
      </c>
      <c r="F22" s="16">
        <f t="shared" si="6"/>
        <v>1120311.93</v>
      </c>
      <c r="G22" s="16">
        <f t="shared" si="6"/>
        <v>2323233.35</v>
      </c>
    </row>
    <row r="23" spans="1:7" x14ac:dyDescent="0.2">
      <c r="A23" s="30" t="s">
        <v>28</v>
      </c>
      <c r="B23" s="6">
        <v>521433.52</v>
      </c>
      <c r="C23" s="6">
        <v>667000</v>
      </c>
      <c r="D23" s="6">
        <f>B23+C23</f>
        <v>1188433.52</v>
      </c>
      <c r="E23" s="6">
        <v>149855.21</v>
      </c>
      <c r="F23" s="6">
        <v>147486.76999999999</v>
      </c>
      <c r="G23" s="6">
        <f t="shared" ref="G23:G31" si="7">D23-E23</f>
        <v>1038578.31</v>
      </c>
    </row>
    <row r="24" spans="1:7" x14ac:dyDescent="0.2">
      <c r="A24" s="30" t="s">
        <v>23</v>
      </c>
      <c r="B24" s="6">
        <v>826446.64</v>
      </c>
      <c r="C24" s="6">
        <v>1433982</v>
      </c>
      <c r="D24" s="6">
        <f t="shared" ref="D24:D31" si="8">B24+C24</f>
        <v>2260428.64</v>
      </c>
      <c r="E24" s="6">
        <v>975773.6</v>
      </c>
      <c r="F24" s="6">
        <v>972825.16</v>
      </c>
      <c r="G24" s="6">
        <f t="shared" si="7"/>
        <v>1284655.04</v>
      </c>
    </row>
    <row r="25" spans="1:7" x14ac:dyDescent="0.2">
      <c r="A25" s="30" t="s">
        <v>29</v>
      </c>
      <c r="B25" s="6">
        <v>0</v>
      </c>
      <c r="C25" s="6">
        <v>0</v>
      </c>
      <c r="D25" s="6">
        <f t="shared" si="8"/>
        <v>0</v>
      </c>
      <c r="E25" s="6">
        <v>0</v>
      </c>
      <c r="F25" s="6">
        <v>0</v>
      </c>
      <c r="G25" s="6">
        <f t="shared" si="7"/>
        <v>0</v>
      </c>
    </row>
    <row r="26" spans="1:7" x14ac:dyDescent="0.2">
      <c r="A26" s="30" t="s">
        <v>47</v>
      </c>
      <c r="B26" s="6">
        <v>0</v>
      </c>
      <c r="C26" s="6">
        <v>0</v>
      </c>
      <c r="D26" s="6">
        <f t="shared" si="8"/>
        <v>0</v>
      </c>
      <c r="E26" s="6">
        <v>0</v>
      </c>
      <c r="F26" s="6">
        <v>0</v>
      </c>
      <c r="G26" s="6">
        <f t="shared" si="7"/>
        <v>0</v>
      </c>
    </row>
    <row r="27" spans="1:7" x14ac:dyDescent="0.2">
      <c r="A27" s="30" t="s">
        <v>21</v>
      </c>
      <c r="B27" s="6">
        <v>0</v>
      </c>
      <c r="C27" s="6">
        <v>0</v>
      </c>
      <c r="D27" s="6">
        <f t="shared" si="8"/>
        <v>0</v>
      </c>
      <c r="E27" s="6">
        <v>0</v>
      </c>
      <c r="F27" s="6">
        <v>0</v>
      </c>
      <c r="G27" s="6">
        <f t="shared" si="7"/>
        <v>0</v>
      </c>
    </row>
    <row r="28" spans="1:7" x14ac:dyDescent="0.2">
      <c r="A28" s="30" t="s">
        <v>5</v>
      </c>
      <c r="B28" s="6">
        <v>0</v>
      </c>
      <c r="C28" s="6">
        <v>0</v>
      </c>
      <c r="D28" s="6">
        <f t="shared" si="8"/>
        <v>0</v>
      </c>
      <c r="E28" s="6">
        <v>0</v>
      </c>
      <c r="F28" s="6">
        <v>0</v>
      </c>
      <c r="G28" s="6">
        <f t="shared" si="7"/>
        <v>0</v>
      </c>
    </row>
    <row r="29" spans="1:7" x14ac:dyDescent="0.2">
      <c r="A29" s="30" t="s">
        <v>6</v>
      </c>
      <c r="B29" s="6">
        <v>0</v>
      </c>
      <c r="C29" s="6">
        <v>0</v>
      </c>
      <c r="D29" s="6">
        <f t="shared" si="8"/>
        <v>0</v>
      </c>
      <c r="E29" s="6">
        <v>0</v>
      </c>
      <c r="F29" s="6">
        <v>0</v>
      </c>
      <c r="G29" s="6">
        <f t="shared" si="7"/>
        <v>0</v>
      </c>
    </row>
    <row r="30" spans="1:7" x14ac:dyDescent="0.2">
      <c r="A30" s="30" t="s">
        <v>48</v>
      </c>
      <c r="B30" s="6">
        <v>0</v>
      </c>
      <c r="C30" s="6">
        <v>0</v>
      </c>
      <c r="D30" s="6">
        <f t="shared" si="8"/>
        <v>0</v>
      </c>
      <c r="E30" s="6">
        <v>0</v>
      </c>
      <c r="F30" s="6">
        <v>0</v>
      </c>
      <c r="G30" s="6">
        <f t="shared" si="7"/>
        <v>0</v>
      </c>
    </row>
    <row r="31" spans="1:7" x14ac:dyDescent="0.2">
      <c r="A31" s="30" t="s">
        <v>30</v>
      </c>
      <c r="B31" s="6">
        <v>0</v>
      </c>
      <c r="C31" s="6">
        <v>0</v>
      </c>
      <c r="D31" s="6">
        <f t="shared" si="8"/>
        <v>0</v>
      </c>
      <c r="E31" s="6">
        <v>0</v>
      </c>
      <c r="F31" s="6">
        <v>0</v>
      </c>
      <c r="G31" s="6">
        <f t="shared" si="7"/>
        <v>0</v>
      </c>
    </row>
    <row r="32" spans="1:7" x14ac:dyDescent="0.2">
      <c r="A32" s="10" t="s">
        <v>31</v>
      </c>
      <c r="B32" s="16">
        <f t="shared" ref="B32:G32" si="9">SUM(B33:B36)</f>
        <v>0</v>
      </c>
      <c r="C32" s="16">
        <f t="shared" si="9"/>
        <v>0</v>
      </c>
      <c r="D32" s="16">
        <f t="shared" si="9"/>
        <v>0</v>
      </c>
      <c r="E32" s="16">
        <f t="shared" si="9"/>
        <v>0</v>
      </c>
      <c r="F32" s="16">
        <f t="shared" si="9"/>
        <v>0</v>
      </c>
      <c r="G32" s="16">
        <f t="shared" si="9"/>
        <v>0</v>
      </c>
    </row>
    <row r="33" spans="1:7" x14ac:dyDescent="0.2">
      <c r="A33" s="30" t="s">
        <v>49</v>
      </c>
      <c r="B33" s="6">
        <v>0</v>
      </c>
      <c r="C33" s="6">
        <v>0</v>
      </c>
      <c r="D33" s="6">
        <f>B33+C33</f>
        <v>0</v>
      </c>
      <c r="E33" s="6">
        <v>0</v>
      </c>
      <c r="F33" s="6">
        <v>0</v>
      </c>
      <c r="G33" s="6">
        <f t="shared" ref="G33:G36" si="10">D33-E33</f>
        <v>0</v>
      </c>
    </row>
    <row r="34" spans="1:7" ht="11.25" customHeight="1" x14ac:dyDescent="0.2">
      <c r="A34" s="30" t="s">
        <v>24</v>
      </c>
      <c r="B34" s="6">
        <v>0</v>
      </c>
      <c r="C34" s="6">
        <v>0</v>
      </c>
      <c r="D34" s="6">
        <f t="shared" ref="D34:D36" si="11">B34+C34</f>
        <v>0</v>
      </c>
      <c r="E34" s="6">
        <v>0</v>
      </c>
      <c r="F34" s="6">
        <v>0</v>
      </c>
      <c r="G34" s="6">
        <f t="shared" si="10"/>
        <v>0</v>
      </c>
    </row>
    <row r="35" spans="1:7" x14ac:dyDescent="0.2">
      <c r="A35" s="30" t="s">
        <v>32</v>
      </c>
      <c r="B35" s="6">
        <v>0</v>
      </c>
      <c r="C35" s="6">
        <v>0</v>
      </c>
      <c r="D35" s="6">
        <f t="shared" si="11"/>
        <v>0</v>
      </c>
      <c r="E35" s="6">
        <v>0</v>
      </c>
      <c r="F35" s="6">
        <v>0</v>
      </c>
      <c r="G35" s="6">
        <f t="shared" si="10"/>
        <v>0</v>
      </c>
    </row>
    <row r="36" spans="1:7" x14ac:dyDescent="0.2">
      <c r="A36" s="30" t="s">
        <v>7</v>
      </c>
      <c r="B36" s="6">
        <v>0</v>
      </c>
      <c r="C36" s="6">
        <v>0</v>
      </c>
      <c r="D36" s="6">
        <f t="shared" si="11"/>
        <v>0</v>
      </c>
      <c r="E36" s="6">
        <v>0</v>
      </c>
      <c r="F36" s="6">
        <v>0</v>
      </c>
      <c r="G36" s="6">
        <f t="shared" si="10"/>
        <v>0</v>
      </c>
    </row>
    <row r="37" spans="1:7" x14ac:dyDescent="0.2">
      <c r="A37" s="13" t="s">
        <v>50</v>
      </c>
      <c r="B37" s="21">
        <f t="shared" ref="B37:G37" si="12">SUM(B32+B22+B14+B5)</f>
        <v>67470891.890000001</v>
      </c>
      <c r="C37" s="21">
        <f t="shared" si="12"/>
        <v>25117903.48</v>
      </c>
      <c r="D37" s="21">
        <f t="shared" si="12"/>
        <v>92588795.36999999</v>
      </c>
      <c r="E37" s="21">
        <f t="shared" si="12"/>
        <v>35059795.490000002</v>
      </c>
      <c r="F37" s="21">
        <f t="shared" si="12"/>
        <v>34279606.349999994</v>
      </c>
      <c r="G37" s="21">
        <f t="shared" si="12"/>
        <v>57528999.880000003</v>
      </c>
    </row>
    <row r="38" spans="1:7" x14ac:dyDescent="0.2">
      <c r="A38" s="9"/>
      <c r="B38" s="9"/>
      <c r="C38" s="9"/>
      <c r="D38" s="9"/>
      <c r="E38" s="9"/>
      <c r="F38" s="9"/>
      <c r="G38" s="9"/>
    </row>
    <row r="39" spans="1:7" x14ac:dyDescent="0.2">
      <c r="A39" s="9" t="s">
        <v>120</v>
      </c>
      <c r="B39" s="9"/>
      <c r="C39" s="9"/>
      <c r="D39" s="9"/>
      <c r="E39" s="9"/>
      <c r="F39" s="9"/>
      <c r="G39" s="9"/>
    </row>
    <row r="40" spans="1:7" x14ac:dyDescent="0.2">
      <c r="A40" s="9"/>
      <c r="B40" s="9"/>
      <c r="C40" s="9"/>
      <c r="D40" s="9"/>
      <c r="E40" s="9"/>
      <c r="F40" s="9"/>
      <c r="G40" s="9"/>
    </row>
  </sheetData>
  <sheetProtection formatCells="0" formatColumns="0" formatRows="0" autoFilter="0"/>
  <mergeCells count="4">
    <mergeCell ref="B2:F2"/>
    <mergeCell ref="G2:G3"/>
    <mergeCell ref="A1:G1"/>
    <mergeCell ref="A2:A4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openxmlformats.org/package/2006/metadata/core-properties"/>
    <ds:schemaRef ds:uri="http://schemas.microsoft.com/office/2006/documentManagement/types"/>
    <ds:schemaRef ds:uri="http://www.w3.org/XML/1998/namespace"/>
    <ds:schemaRef ds:uri="http://purl.org/dc/dcmitype/"/>
    <ds:schemaRef ds:uri="http://schemas.microsoft.com/office/2006/metadata/properties"/>
    <ds:schemaRef ds:uri="http://schemas.microsoft.com/office/infopath/2007/PartnerControls"/>
    <ds:schemaRef ds:uri="http://purl.org/dc/terms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COG</vt:lpstr>
      <vt:lpstr>CTG</vt:lpstr>
      <vt:lpstr>CA</vt:lpstr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Vanesa</cp:lastModifiedBy>
  <cp:lastPrinted>2023-07-30T00:18:10Z</cp:lastPrinted>
  <dcterms:created xsi:type="dcterms:W3CDTF">2014-02-10T03:37:14Z</dcterms:created>
  <dcterms:modified xsi:type="dcterms:W3CDTF">2023-07-30T00:18:27Z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