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<sst xmlns="http://schemas.openxmlformats.org/spreadsheetml/2006/main" count="935" uniqueCount="664">
  <si>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</si>
  <si>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</si>
  <si>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</si>
  <si>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</si>
  <si>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</si>
  <si>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</si>
  <si>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</si>
  <si>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</si>
  <si>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</si>
  <si>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</si>
  <si>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</si>
  <si>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</si>
  <si>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</si>
  <si>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</si>
  <si>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</si>
  <si>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</si>
  <si>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</si>
  <si>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</si>
  <si>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</si>
  <si>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</si>
  <si>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</si>
  <si>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</si>
  <si>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</si>
  <si>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</si>
  <si>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</si>
  <si>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</si>
  <si>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</si>
  <si>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</si>
  <si>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</si>
  <si>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</si>
  <si>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</si>
  <si>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</si>
  <si>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</si>
  <si>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</si>
  <si>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</si>
  <si>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</si>
  <si>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</si>
  <si>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</si>
  <si>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</si>
  <si>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</si>
  <si>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</si>
  <si>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</si>
  <si>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</si>
  <si>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</si>
  <si>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</si>
  <si>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</si>
  <si>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</si>
  <si>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</si>
  <si>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</si>
  <si>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</si>
  <si>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</si>
  <si>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</si>
  <si>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</si>
  <si>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</si>
  <si>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</si>
  <si>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</si>
  <si>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</si>
  <si>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</si>
  <si>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</si>
  <si>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</si>
  <si>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</si>
  <si>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</si>
  <si>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</si>
  <si>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</si>
  <si>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</si>
  <si>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</si>
  <si>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</si>
  <si>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</si>
  <si>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</si>
  <si>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</si>
  <si>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</si>
  <si>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</si>
  <si>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</si>
  <si>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</si>
  <si>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</si>
  <si>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</si>
  <si>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</si>
  <si>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</si>
  <si>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</si>
  <si>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</si>
  <si>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</si>
  <si>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</si>
  <si>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</si>
  <si>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</si>
  <si>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</si>
  <si>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</si>
  <si>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</si>
  <si>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</si>
  <si>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</si>
  <si>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</si>
  <si>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</si>
  <si>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</si>
  <si>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</si>
  <si>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</si>
  <si>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</si>
  <si>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</si>
  <si>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</si>
  <si>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</si>
  <si>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</si>
  <si>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</si>
  <si>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</si>
  <si>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</si>
  <si>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</si>
  <si>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</si>
  <si>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</si>
  <si>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</si>
  <si>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</si>
  <si>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</si>
  <si>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</si>
  <si>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</si>
  <si>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</si>
  <si>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</si>
  <si>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</si>
  <si>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</si>
  <si>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</si>
  <si>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</si>
  <si>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</si>
  <si>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</si>
  <si>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</si>
  <si>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</si>
  <si>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</si>
  <si>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</si>
  <si>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</si>
  <si>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</si>
  <si>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</si>
  <si>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</si>
  <si>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</si>
  <si>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</si>
  <si>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</si>
  <si>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</si>
  <si>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</si>
  <si>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</si>
  <si>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</si>
  <si>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</si>
  <si>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</si>
  <si>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</si>
  <si>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</si>
  <si>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</si>
  <si>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</si>
  <si>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</si>
  <si>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</si>
  <si>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</si>
  <si>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</si>
  <si>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</si>
  <si>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</si>
  <si>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</si>
  <si>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</si>
  <si>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</si>
  <si>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</si>
  <si>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</si>
  <si>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</si>
  <si>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</si>
  <si>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</si>
  <si>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</si>
  <si>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</si>
  <si>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</si>
  <si>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</si>
  <si>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</si>
  <si>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</si>
  <si>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</si>
  <si>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</si>
  <si>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</si>
  <si>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</si>
  <si>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</si>
  <si>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</si>
  <si>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</si>
  <si>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</si>
  <si>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</si>
  <si>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</si>
  <si>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</si>
  <si>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</si>
  <si>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</si>
  <si>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</si>
  <si>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</si>
  <si>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</si>
  <si>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</si>
  <si>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</si>
  <si>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</si>
  <si>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</si>
  <si>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</si>
  <si>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</si>
  <si>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</si>
  <si>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</si>
  <si>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</si>
  <si>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</si>
  <si>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</si>
  <si>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</si>
  <si>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</si>
  <si>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</si>
  <si>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</si>
  <si>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</si>
  <si>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</si>
  <si>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</si>
  <si>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</si>
  <si>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</si>
  <si>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</si>
  <si>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</si>
  <si>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</si>
  <si>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</si>
  <si>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</si>
  <si>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</si>
  <si>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</si>
  <si>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</si>
  <si>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</si>
  <si>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</si>
  <si>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</si>
  <si>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</si>
  <si>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</si>
  <si>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</si>
  <si>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</si>
  <si>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</si>
  <si>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</si>
  <si>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</si>
  <si>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</si>
  <si>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</si>
  <si>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</si>
  <si>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</si>
  <si>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</si>
  <si>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</si>
  <si>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</si>
  <si>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</si>
  <si>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</si>
  <si>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</si>
  <si>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</si>
  <si>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</si>
  <si>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</si>
  <si>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</si>
  <si>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</si>
  <si>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</si>
  <si>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</si>
  <si>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</si>
  <si>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</si>
  <si>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</si>
  <si>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</si>
  <si>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</si>
  <si>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</si>
  <si>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</si>
  <si>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</si>
  <si>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</si>
  <si>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</si>
  <si>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</si>
  <si>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</si>
  <si>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</si>
  <si>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</si>
  <si>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</si>
  <si>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</si>
  <si>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</si>
  <si>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</si>
  <si>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</si>
  <si>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</si>
  <si>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</si>
  <si>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</si>
  <si>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</si>
  <si>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</si>
  <si>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</si>
  <si>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</si>
  <si>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</si>
  <si>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</si>
  <si>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</si>
  <si>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</si>
  <si>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</si>
  <si>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</si>
  <si>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</si>
  <si>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</si>
  <si>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</si>
  <si>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</si>
  <si>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</si>
  <si>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</si>
  <si>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</si>
  <si>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</si>
  <si>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</si>
  <si>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</si>
  <si>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</si>
  <si>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</si>
  <si>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</si>
  <si>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</si>
  <si>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</si>
  <si>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</si>
  <si>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</si>
  <si>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</si>
  <si>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</si>
  <si>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</si>
  <si>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</si>
  <si>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</si>
  <si>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</si>
  <si>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</si>
  <si>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</si>
  <si>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</si>
  <si>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</si>
  <si>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</si>
  <si>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</si>
  <si>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</si>
  <si>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</si>
  <si>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</si>
  <si>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</si>
  <si>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</si>
  <si>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</si>
  <si>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</si>
  <si>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</si>
  <si>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</si>
  <si>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</si>
  <si>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</si>
  <si>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</si>
  <si>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</si>
  <si>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</si>
  <si>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</si>
  <si>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</si>
  <si>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</si>
  <si>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</si>
  <si>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</si>
  <si>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</si>
  <si>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</si>
  <si>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</si>
  <si>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</si>
  <si>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</si>
  <si>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</si>
  <si>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</si>
  <si>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</si>
  <si>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</si>
  <si>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</si>
  <si>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</si>
  <si>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</si>
  <si>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</si>
  <si>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</si>
  <si>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</si>
  <si>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</si>
  <si>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</si>
  <si>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</si>
  <si>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</si>
  <si>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</si>
  <si>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</si>
  <si>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</si>
  <si>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</si>
  <si>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</si>
  <si>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</si>
  <si>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</si>
  <si>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</si>
  <si>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</si>
  <si>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</si>
  <si>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</si>
  <si>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</si>
  <si>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</si>
  <si>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</si>
  <si>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</si>
  <si>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</si>
  <si>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</si>
  <si>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</si>
  <si>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</si>
  <si>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</si>
  <si>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</si>
  <si>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</si>
  <si>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</si>
  <si>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</si>
  <si>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</si>
  <si>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</si>
  <si>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</si>
  <si>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</si>
  <si>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</si>
  <si>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</si>
  <si>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</si>
  <si>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</si>
  <si>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</si>
  <si>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</si>
  <si>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</si>
  <si>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</si>
  <si>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</si>
  <si>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</si>
  <si>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</si>
  <si>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</si>
  <si>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</si>
  <si>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</si>
  <si>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</si>
  <si>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</si>
  <si>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</si>
  <si>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</si>
  <si>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</si>
  <si>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</si>
  <si>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</si>
  <si>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</si>
  <si>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</si>
  <si>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</si>
  <si>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</si>
  <si>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</si>
  <si>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</si>
  <si>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</si>
  <si>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</si>
  <si>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</si>
  <si>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</si>
  <si>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</si>
  <si>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</si>
  <si>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</si>
  <si>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</si>
  <si>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</si>
  <si>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</si>
  <si>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</si>
  <si>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</si>
  <si>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</si>
  <si>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</si>
  <si>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</si>
  <si>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</si>
  <si>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</si>
  <si>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</si>
  <si>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</si>
  <si>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</si>
  <si>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</si>
  <si>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</si>
  <si>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</si>
  <si>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</si>
  <si>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</si>
  <si>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</si>
  <si>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</si>
  <si>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</si>
  <si>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</si>
  <si>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</si>
  <si>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</si>
  <si>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</si>
  <si>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</si>
  <si>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</si>
  <si>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</si>
  <si>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</si>
  <si>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</si>
  <si>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</si>
  <si>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</si>
  <si>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</si>
  <si>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</si>
  <si>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</si>
  <si>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</si>
  <si>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</si>
  <si>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</si>
  <si>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</si>
  <si>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</si>
  <si>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</si>
  <si>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</si>
  <si>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</si>
  <si>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</si>
  <si>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</si>
  <si>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</si>
  <si>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</si>
  <si>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</si>
  <si>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</si>
  <si>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</si>
  <si>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</si>
  <si>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</si>
  <si>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</si>
  <si>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</si>
  <si>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</si>
  <si>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</si>
  <si>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</si>
  <si>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</si>
  <si>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</si>
  <si>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</si>
  <si>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</si>
  <si>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</si>
  <si>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</si>
  <si>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</si>
  <si>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</si>
  <si>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</si>
  <si>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</si>
  <si>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</si>
  <si>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</si>
  <si>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</si>
  <si>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</si>
  <si>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</si>
  <si>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</si>
  <si>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</si>
  <si>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</si>
  <si>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</si>
  <si>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</si>
  <si>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</si>
  <si>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</si>
  <si>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</si>
  <si>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</si>
  <si>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</si>
  <si>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</si>
  <si>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</si>
  <si>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</si>
  <si>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</si>
  <si>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</si>
  <si>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</si>
  <si>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</si>
  <si>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</si>
  <si>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</si>
  <si>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</si>
  <si>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</si>
  <si>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</si>
  <si>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</si>
  <si>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</si>
  <si>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</si>
  <si>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</si>
  <si>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</si>
  <si>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</si>
  <si>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</si>
  <si>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</si>
  <si>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</si>
  <si>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</si>
  <si>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</si>
  <si>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</si>
  <si>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</si>
  <si>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</si>
  <si>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</si>
  <si>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</si>
  <si>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</si>
  <si>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</si>
  <si>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</si>
  <si>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</si>
  <si>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</si>
  <si>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</si>
  <si>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</si>
  <si>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</si>
  <si>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</si>
  <si>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</si>
  <si>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</si>
  <si>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</si>
  <si>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</si>
  <si>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</si>
  <si>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</si>
  <si>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</si>
  <si>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</si>
  <si>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</si>
  <si>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</si>
  <si>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</si>
  <si>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</si>
  <si>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</si>
  <si>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</si>
  <si>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</si>
  <si>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</si>
  <si>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</si>
  <si>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</si>
  <si>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</si>
  <si>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</si>
  <si>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</si>
  <si>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</si>
  <si>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</si>
  <si>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</si>
  <si>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</si>
  <si>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</si>
  <si>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</si>
  <si>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</si>
  <si>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</si>
  <si>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</si>
  <si>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</si>
  <si>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</si>
  <si>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</si>
  <si>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</si>
  <si>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</si>
  <si>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</si>
  <si>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</si>
  <si>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</si>
  <si>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</si>
  <si>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</si>
  <si>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</si>
  <si>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</si>
  <si>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</si>
  <si>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</si>
  <si>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</si>
  <si>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</si>
  <si>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</si>
  <si>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</si>
  <si>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</si>
  <si>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</si>
  <si>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</si>
  <si>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</si>
  <si>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</si>
  <si>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</si>
  <si>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</si>
  <si>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</si>
  <si>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</si>
  <si>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</si>
  <si>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</si>
  <si>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</si>
  <si>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</si>
  <si>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</si>
  <si>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</si>
  <si>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</si>
  <si>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</si>
  <si>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</si>
  <si>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</si>
  <si>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</si>
  <si>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</si>
  <si>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</si>
  <si>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</si>
  <si>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</si>
  <si>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</si>
  <si>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</si>
  <si>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</si>
  <si>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</si>
  <si>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</si>
  <si>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</si>
  <si>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</si>
  <si>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</si>
  <si>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</si>
  <si>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</si>
  <si>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</si>
  <si>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</si>
  <si>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</si>
  <si>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</si>
  <si>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</si>
  <si>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</si>
  <si>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</si>
  <si>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</si>
  <si>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</si>
  <si>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</si>
  <si>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</si>
  <si>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</si>
  <si>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</si>
  <si>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</si>
  <si>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</si>
  <si>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</si>
  <si>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</si>
  <si>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</si>
  <si>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</si>
  <si>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</si>
  <si>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</si>
  <si>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</si>
  <si>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</si>
  <si>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</si>
  <si>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</si>
  <si>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</si>
  <si>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</si>
  <si>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</si>
  <si>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</si>
  <si>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</si>
  <si>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</si>
  <si>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</si>
  <si>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</si>
  <si>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</si>
  <si>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</si>
  <si>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</si>
  <si>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</si>
  <si>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</si>
  <si>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</si>
  <si>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</si>
  <si>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</si>
  <si>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</si>
  <si>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</si>
  <si>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</si>
  <si>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</si>
  <si>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</si>
  <si>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</si>
  <si>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</si>
  <si>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</si>
  <si>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</si>
  <si>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</si>
  <si>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</si>
  <si>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</si>
  <si>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</si>
  <si>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</si>
  <si>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</si>
  <si>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</si>
  <si>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</si>
  <si>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</si>
  <si>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</si>
  <si>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</si>
  <si>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</si>
  <si>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</si>
  <si>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</si>
  <si>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</si>
  <si>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</si>
  <si>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</si>
  <si>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</si>
  <si>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</si>
  <si>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</si>
  <si>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Santa Catarina, Gto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</si>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</sst>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3600450</xdr:colOff>
      <xdr:row>46</xdr:row>
      <xdr:rowOff>76200</xdr:rowOff>
    </xdr:from>
    <xdr:ext cx="3352800" cy="590551"/>
    <xdr:sp macro="" textlink="">
      <xdr:nvSpPr>
        <xdr:cNvPr id="2" name="CuadroTexto 1"/>
        <xdr:cNvSpPr txBox="1"/>
      </xdr:nvSpPr>
      <xdr:spPr>
        <a:xfrm>
          <a:off x="4581525" y="70866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438150</xdr:colOff>
      <xdr:row>46</xdr:row>
      <xdr:rowOff>95250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38150" y="71056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39" activePane="bottomLeft" state="frozen"/>
      <selection activeCell="A14" sqref="A14:B14"/>
      <selection pane="bottomLeft" activeCell="C55" sqref="C5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75567867.700000003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75567867.700000003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52448424.299999997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5778122.9199999999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295018.56</v>
      </c>
    </row>
    <row r="11" spans="1:3" x14ac:dyDescent="0.2">
      <c r="A11" s="90">
        <v>2.4</v>
      </c>
      <c r="B11" s="77" t="s">
        <v>238</v>
      </c>
      <c r="C11" s="150">
        <v>143330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22569.5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5114403.16</v>
      </c>
    </row>
    <row r="20" spans="1:3" x14ac:dyDescent="0.2">
      <c r="A20" s="90" t="s">
        <v>564</v>
      </c>
      <c r="B20" s="77" t="s">
        <v>539</v>
      </c>
      <c r="C20" s="150">
        <v>202801.7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46670301.379999995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67470891.890000001</v>
      </c>
      <c r="E36" s="34">
        <v>0</v>
      </c>
      <c r="F36" s="34">
        <f t="shared" si="0"/>
        <v>67470891.890000001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92554007.810000002</v>
      </c>
      <c r="E37" s="34">
        <v>-107550775.56999999</v>
      </c>
      <c r="F37" s="34">
        <f t="shared" si="0"/>
        <v>-14996767.75999999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23093743.57</v>
      </c>
      <c r="E38" s="34">
        <v>0</v>
      </c>
      <c r="F38" s="34">
        <f t="shared" si="0"/>
        <v>23093743.57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16968640.109999999</v>
      </c>
      <c r="E39" s="34">
        <v>-19047700.600000001</v>
      </c>
      <c r="F39" s="34">
        <f t="shared" si="0"/>
        <v>-2079060.4900000021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-32136833.170000002</v>
      </c>
      <c r="E40" s="34">
        <v>-41351974.039999999</v>
      </c>
      <c r="F40" s="34">
        <f t="shared" si="0"/>
        <v>-73488807.210000008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-67470891.890000001</v>
      </c>
      <c r="F41" s="34">
        <f t="shared" si="0"/>
        <v>-67470891.890000001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101813692.98999999</v>
      </c>
      <c r="E42" s="34">
        <v>-79246710.370000005</v>
      </c>
      <c r="F42" s="34">
        <f t="shared" si="0"/>
        <v>22566982.61999999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5797355.3700000001</v>
      </c>
      <c r="E43" s="34">
        <v>-34342801.100000001</v>
      </c>
      <c r="F43" s="34">
        <f t="shared" si="0"/>
        <v>-28545445.73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70550936.640000001</v>
      </c>
      <c r="E44" s="34">
        <v>-49550005.939999998</v>
      </c>
      <c r="F44" s="34">
        <f t="shared" si="0"/>
        <v>21000930.700000003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80999085.060000002</v>
      </c>
      <c r="E45" s="34">
        <v>-80999085.060000002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36257921.32</v>
      </c>
      <c r="E46" s="34">
        <v>-35838897.57</v>
      </c>
      <c r="F46" s="34">
        <f t="shared" si="0"/>
        <v>419023.75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35838897.57</v>
      </c>
      <c r="E47" s="34">
        <v>16190502.98</v>
      </c>
      <c r="F47" s="34">
        <f t="shared" si="0"/>
        <v>52029400.549999997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-243521.86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1648698.39</v>
      </c>
      <c r="D15" s="24">
        <v>1648698.39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1949372.86</v>
      </c>
      <c r="D16" s="24">
        <v>1949372.86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751177.68</v>
      </c>
      <c r="D20" s="24">
        <v>751177.68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1048825.47</v>
      </c>
      <c r="D23" s="24">
        <v>1048825.47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143625.69</v>
      </c>
      <c r="D24" s="24">
        <v>143625.69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5024195.91</v>
      </c>
      <c r="D27" s="24">
        <v>5024195.91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261222655.23000002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820000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247768260.15000001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12634395.08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25739109.009999998</v>
      </c>
      <c r="D62" s="24">
        <f t="shared" ref="D62:E62" si="0">SUM(D63:D70)</f>
        <v>0</v>
      </c>
      <c r="E62" s="24">
        <f t="shared" si="0"/>
        <v>20485114.18</v>
      </c>
    </row>
    <row r="63" spans="1:9" x14ac:dyDescent="0.2">
      <c r="A63" s="22">
        <v>1241</v>
      </c>
      <c r="B63" s="20" t="s">
        <v>237</v>
      </c>
      <c r="C63" s="24">
        <v>2562214.42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1122128.3500000001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17684084.219999999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39440</v>
      </c>
      <c r="D67" s="24">
        <v>0</v>
      </c>
      <c r="E67" s="24">
        <v>20485114.18</v>
      </c>
    </row>
    <row r="68" spans="1:9" x14ac:dyDescent="0.2">
      <c r="A68" s="22">
        <v>1246</v>
      </c>
      <c r="B68" s="20" t="s">
        <v>242</v>
      </c>
      <c r="C68" s="24">
        <v>4252466.0199999996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78776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453163.5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84000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369163.5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1064994.25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3730742.61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-2665748.36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5997301.0300000003</v>
      </c>
      <c r="D110" s="24">
        <f>SUM(D111:D119)</f>
        <v>5997301.0300000003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93397.68</v>
      </c>
      <c r="D111" s="24">
        <f>C111</f>
        <v>93397.68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712356.32</v>
      </c>
      <c r="D112" s="24">
        <f t="shared" ref="D112:D119" si="1">C112</f>
        <v>712356.32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-1003598.06</v>
      </c>
      <c r="D113" s="24">
        <f t="shared" si="1"/>
        <v>-1003598.06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297638.46000000002</v>
      </c>
      <c r="D115" s="24">
        <f t="shared" si="1"/>
        <v>297638.46000000002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776191.31</v>
      </c>
      <c r="D117" s="24">
        <f t="shared" si="1"/>
        <v>776191.31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5121315.32</v>
      </c>
      <c r="D119" s="24">
        <f t="shared" si="1"/>
        <v>5121315.32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4958725.0599999996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1640473.6400000001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1338064.57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302409.07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1752661.81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159780.48000000001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1518588.22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74293.11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503842.64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503842.64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711824.66999999993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670084.11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41740.559999999998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349922.3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349922.3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70609142.640000001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70390973.590000004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48728579.280000001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18563598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2569771.84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529024.47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218169.05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218169.05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46670301.379999995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37084196.200000003</v>
      </c>
      <c r="D99" s="57">
        <f>C99/$C$98</f>
        <v>0.79459945840186919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22833862.32</v>
      </c>
      <c r="D100" s="57">
        <f t="shared" ref="D100:D163" si="0">C100/$C$98</f>
        <v>0.48925894294278505</v>
      </c>
      <c r="E100" s="56"/>
    </row>
    <row r="101" spans="1:5" x14ac:dyDescent="0.2">
      <c r="A101" s="54">
        <v>5111</v>
      </c>
      <c r="B101" s="51" t="s">
        <v>361</v>
      </c>
      <c r="C101" s="55">
        <v>14787428.27</v>
      </c>
      <c r="D101" s="57">
        <f t="shared" si="0"/>
        <v>0.31684878461781213</v>
      </c>
      <c r="E101" s="56"/>
    </row>
    <row r="102" spans="1:5" x14ac:dyDescent="0.2">
      <c r="A102" s="54">
        <v>5112</v>
      </c>
      <c r="B102" s="51" t="s">
        <v>362</v>
      </c>
      <c r="C102" s="55">
        <v>4865348.05</v>
      </c>
      <c r="D102" s="57">
        <f t="shared" si="0"/>
        <v>0.1042493385758376</v>
      </c>
      <c r="E102" s="56"/>
    </row>
    <row r="103" spans="1:5" x14ac:dyDescent="0.2">
      <c r="A103" s="54">
        <v>5113</v>
      </c>
      <c r="B103" s="51" t="s">
        <v>363</v>
      </c>
      <c r="C103" s="55">
        <v>492634.91</v>
      </c>
      <c r="D103" s="57">
        <f t="shared" si="0"/>
        <v>1.0555640213009485E-2</v>
      </c>
      <c r="E103" s="56"/>
    </row>
    <row r="104" spans="1:5" x14ac:dyDescent="0.2">
      <c r="A104" s="54">
        <v>5114</v>
      </c>
      <c r="B104" s="51" t="s">
        <v>364</v>
      </c>
      <c r="C104" s="55">
        <v>3600.48</v>
      </c>
      <c r="D104" s="57">
        <f t="shared" si="0"/>
        <v>7.7147134120349672E-5</v>
      </c>
      <c r="E104" s="56"/>
    </row>
    <row r="105" spans="1:5" x14ac:dyDescent="0.2">
      <c r="A105" s="54">
        <v>5115</v>
      </c>
      <c r="B105" s="51" t="s">
        <v>365</v>
      </c>
      <c r="C105" s="55">
        <v>2684850.61</v>
      </c>
      <c r="D105" s="57">
        <f t="shared" si="0"/>
        <v>5.7528032402005463E-2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4940892.8900000006</v>
      </c>
      <c r="D107" s="57">
        <f t="shared" si="0"/>
        <v>0.10586803050124209</v>
      </c>
      <c r="E107" s="56"/>
    </row>
    <row r="108" spans="1:5" x14ac:dyDescent="0.2">
      <c r="A108" s="54">
        <v>5121</v>
      </c>
      <c r="B108" s="51" t="s">
        <v>368</v>
      </c>
      <c r="C108" s="55">
        <v>683031.52</v>
      </c>
      <c r="D108" s="57">
        <f t="shared" si="0"/>
        <v>1.4635249822764271E-2</v>
      </c>
      <c r="E108" s="56"/>
    </row>
    <row r="109" spans="1:5" x14ac:dyDescent="0.2">
      <c r="A109" s="54">
        <v>5122</v>
      </c>
      <c r="B109" s="51" t="s">
        <v>369</v>
      </c>
      <c r="C109" s="55">
        <v>232437.82</v>
      </c>
      <c r="D109" s="57">
        <f t="shared" si="0"/>
        <v>4.9804225198256053E-3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924263.32</v>
      </c>
      <c r="D111" s="57">
        <f t="shared" si="0"/>
        <v>1.9804100095142777E-2</v>
      </c>
      <c r="E111" s="56"/>
    </row>
    <row r="112" spans="1:5" x14ac:dyDescent="0.2">
      <c r="A112" s="54">
        <v>5125</v>
      </c>
      <c r="B112" s="51" t="s">
        <v>372</v>
      </c>
      <c r="C112" s="55">
        <v>30758.21</v>
      </c>
      <c r="D112" s="57">
        <f t="shared" si="0"/>
        <v>6.5905316851416491E-4</v>
      </c>
      <c r="E112" s="56"/>
    </row>
    <row r="113" spans="1:5" x14ac:dyDescent="0.2">
      <c r="A113" s="54">
        <v>5126</v>
      </c>
      <c r="B113" s="51" t="s">
        <v>373</v>
      </c>
      <c r="C113" s="55">
        <v>2603373.52</v>
      </c>
      <c r="D113" s="57">
        <f t="shared" si="0"/>
        <v>5.5782230733904044E-2</v>
      </c>
      <c r="E113" s="56"/>
    </row>
    <row r="114" spans="1:5" x14ac:dyDescent="0.2">
      <c r="A114" s="54">
        <v>5127</v>
      </c>
      <c r="B114" s="51" t="s">
        <v>374</v>
      </c>
      <c r="C114" s="55">
        <v>33530.04</v>
      </c>
      <c r="D114" s="57">
        <f t="shared" si="0"/>
        <v>7.1844489983021408E-4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433498.46</v>
      </c>
      <c r="D116" s="57">
        <f t="shared" si="0"/>
        <v>9.2885292612610096E-3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9309440.9900000002</v>
      </c>
      <c r="D117" s="57">
        <f t="shared" si="0"/>
        <v>0.19947248495784198</v>
      </c>
      <c r="E117" s="56"/>
    </row>
    <row r="118" spans="1:5" x14ac:dyDescent="0.2">
      <c r="A118" s="54">
        <v>5131</v>
      </c>
      <c r="B118" s="51" t="s">
        <v>378</v>
      </c>
      <c r="C118" s="55">
        <v>3564505.76</v>
      </c>
      <c r="D118" s="57">
        <f t="shared" si="0"/>
        <v>7.6376317585288331E-2</v>
      </c>
      <c r="E118" s="56"/>
    </row>
    <row r="119" spans="1:5" x14ac:dyDescent="0.2">
      <c r="A119" s="54">
        <v>5132</v>
      </c>
      <c r="B119" s="51" t="s">
        <v>379</v>
      </c>
      <c r="C119" s="55">
        <v>386706</v>
      </c>
      <c r="D119" s="57">
        <f t="shared" si="0"/>
        <v>8.2859117804137059E-3</v>
      </c>
      <c r="E119" s="56"/>
    </row>
    <row r="120" spans="1:5" x14ac:dyDescent="0.2">
      <c r="A120" s="54">
        <v>5133</v>
      </c>
      <c r="B120" s="51" t="s">
        <v>380</v>
      </c>
      <c r="C120" s="55">
        <v>720228.36</v>
      </c>
      <c r="D120" s="57">
        <f t="shared" si="0"/>
        <v>1.543226288889245E-2</v>
      </c>
      <c r="E120" s="56"/>
    </row>
    <row r="121" spans="1:5" x14ac:dyDescent="0.2">
      <c r="A121" s="54">
        <v>5134</v>
      </c>
      <c r="B121" s="51" t="s">
        <v>381</v>
      </c>
      <c r="C121" s="55">
        <v>726910.78</v>
      </c>
      <c r="D121" s="57">
        <f t="shared" si="0"/>
        <v>1.5575446451080966E-2</v>
      </c>
      <c r="E121" s="56"/>
    </row>
    <row r="122" spans="1:5" x14ac:dyDescent="0.2">
      <c r="A122" s="54">
        <v>5135</v>
      </c>
      <c r="B122" s="51" t="s">
        <v>382</v>
      </c>
      <c r="C122" s="55">
        <v>1803591.31</v>
      </c>
      <c r="D122" s="57">
        <f t="shared" si="0"/>
        <v>3.8645375252984927E-2</v>
      </c>
      <c r="E122" s="56"/>
    </row>
    <row r="123" spans="1:5" x14ac:dyDescent="0.2">
      <c r="A123" s="54">
        <v>5136</v>
      </c>
      <c r="B123" s="51" t="s">
        <v>383</v>
      </c>
      <c r="C123" s="55">
        <v>148173.09</v>
      </c>
      <c r="D123" s="57">
        <f t="shared" si="0"/>
        <v>3.1748903610787013E-3</v>
      </c>
      <c r="E123" s="56"/>
    </row>
    <row r="124" spans="1:5" x14ac:dyDescent="0.2">
      <c r="A124" s="54">
        <v>5137</v>
      </c>
      <c r="B124" s="51" t="s">
        <v>384</v>
      </c>
      <c r="C124" s="55">
        <v>83082</v>
      </c>
      <c r="D124" s="57">
        <f t="shared" si="0"/>
        <v>1.7801899182850317E-3</v>
      </c>
      <c r="E124" s="56"/>
    </row>
    <row r="125" spans="1:5" x14ac:dyDescent="0.2">
      <c r="A125" s="54">
        <v>5138</v>
      </c>
      <c r="B125" s="51" t="s">
        <v>385</v>
      </c>
      <c r="C125" s="55">
        <v>1119857.69</v>
      </c>
      <c r="D125" s="57">
        <f t="shared" si="0"/>
        <v>2.399508160193501E-2</v>
      </c>
      <c r="E125" s="56"/>
    </row>
    <row r="126" spans="1:5" x14ac:dyDescent="0.2">
      <c r="A126" s="54">
        <v>5139</v>
      </c>
      <c r="B126" s="51" t="s">
        <v>386</v>
      </c>
      <c r="C126" s="55">
        <v>756386</v>
      </c>
      <c r="D126" s="57">
        <f t="shared" si="0"/>
        <v>1.620700911788284E-2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9155137.629999999</v>
      </c>
      <c r="D127" s="57">
        <f t="shared" si="0"/>
        <v>0.19616624189882187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4736460</v>
      </c>
      <c r="D131" s="57">
        <f t="shared" si="0"/>
        <v>0.10148766688765704</v>
      </c>
      <c r="E131" s="56"/>
    </row>
    <row r="132" spans="1:5" x14ac:dyDescent="0.2">
      <c r="A132" s="54">
        <v>5221</v>
      </c>
      <c r="B132" s="51" t="s">
        <v>392</v>
      </c>
      <c r="C132" s="55">
        <v>4736460</v>
      </c>
      <c r="D132" s="57">
        <f t="shared" si="0"/>
        <v>0.10148766688765704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4418677.629999999</v>
      </c>
      <c r="D137" s="57">
        <f t="shared" si="0"/>
        <v>9.4678575011164834E-2</v>
      </c>
      <c r="E137" s="56"/>
    </row>
    <row r="138" spans="1:5" x14ac:dyDescent="0.2">
      <c r="A138" s="54">
        <v>5241</v>
      </c>
      <c r="B138" s="51" t="s">
        <v>396</v>
      </c>
      <c r="C138" s="55">
        <v>4072800.03</v>
      </c>
      <c r="D138" s="57">
        <f t="shared" si="0"/>
        <v>8.7267489379131161E-2</v>
      </c>
      <c r="E138" s="56"/>
    </row>
    <row r="139" spans="1:5" x14ac:dyDescent="0.2">
      <c r="A139" s="54">
        <v>5242</v>
      </c>
      <c r="B139" s="51" t="s">
        <v>397</v>
      </c>
      <c r="C139" s="55">
        <v>291700</v>
      </c>
      <c r="D139" s="57">
        <f t="shared" si="0"/>
        <v>6.2502274760326401E-3</v>
      </c>
      <c r="E139" s="56"/>
    </row>
    <row r="140" spans="1:5" x14ac:dyDescent="0.2">
      <c r="A140" s="54">
        <v>5243</v>
      </c>
      <c r="B140" s="51" t="s">
        <v>398</v>
      </c>
      <c r="C140" s="55">
        <v>54177.599999999999</v>
      </c>
      <c r="D140" s="57">
        <f t="shared" si="0"/>
        <v>1.1608581560010487E-3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430967.55</v>
      </c>
      <c r="D160" s="57">
        <f t="shared" si="0"/>
        <v>9.2342996993091207E-3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430967.55</v>
      </c>
      <c r="D167" s="57">
        <f t="shared" si="1"/>
        <v>9.2342996993091207E-3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430967.55</v>
      </c>
      <c r="D169" s="57">
        <f t="shared" si="1"/>
        <v>9.2342996993091207E-3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-78680.91</v>
      </c>
    </row>
    <row r="9" spans="1:5" x14ac:dyDescent="0.2">
      <c r="A9" s="33">
        <v>3120</v>
      </c>
      <c r="B9" s="29" t="s">
        <v>465</v>
      </c>
      <c r="C9" s="34">
        <v>3216068.15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28897566.32</v>
      </c>
    </row>
    <row r="15" spans="1:5" x14ac:dyDescent="0.2">
      <c r="A15" s="33">
        <v>3220</v>
      </c>
      <c r="B15" s="29" t="s">
        <v>469</v>
      </c>
      <c r="C15" s="34">
        <v>191312259.61000001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27680623.899999999</v>
      </c>
      <c r="D9" s="34">
        <v>8167125.2999999998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-243521.86</v>
      </c>
      <c r="D11" s="34">
        <v>-243521.86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27437102.039999999</v>
      </c>
      <c r="D15" s="135">
        <f>SUM(D8:D14)</f>
        <v>7923603.4399999995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5317204.8600000003</v>
      </c>
      <c r="D20" s="135">
        <f>SUM(D21:D27)</f>
        <v>5317204.8600000003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5114403.16</v>
      </c>
      <c r="D25" s="132">
        <v>5114403.16</v>
      </c>
      <c r="E25" s="130"/>
    </row>
    <row r="26" spans="1:5" x14ac:dyDescent="0.2">
      <c r="A26" s="33">
        <v>1236</v>
      </c>
      <c r="B26" s="29" t="s">
        <v>234</v>
      </c>
      <c r="C26" s="34">
        <v>202801.7</v>
      </c>
      <c r="D26" s="132">
        <v>202801.7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460918.06</v>
      </c>
      <c r="D28" s="135">
        <f>SUM(D29:D36)</f>
        <v>460918.06</v>
      </c>
      <c r="E28" s="130"/>
    </row>
    <row r="29" spans="1:5" x14ac:dyDescent="0.2">
      <c r="A29" s="33">
        <v>1241</v>
      </c>
      <c r="B29" s="29" t="s">
        <v>237</v>
      </c>
      <c r="C29" s="34">
        <v>295018.56</v>
      </c>
      <c r="D29" s="132">
        <v>295018.56</v>
      </c>
      <c r="E29" s="130"/>
    </row>
    <row r="30" spans="1:5" x14ac:dyDescent="0.2">
      <c r="A30" s="33">
        <v>1242</v>
      </c>
      <c r="B30" s="29" t="s">
        <v>238</v>
      </c>
      <c r="C30" s="34">
        <v>143330</v>
      </c>
      <c r="D30" s="132">
        <v>143330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22569.5</v>
      </c>
      <c r="D34" s="132">
        <v>22569.5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5778122.9199999999</v>
      </c>
      <c r="D43" s="135">
        <f>D20+D28+D37</f>
        <v>5778122.9199999999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28897566.32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419023.74999999994</v>
      </c>
      <c r="D48" s="135">
        <f>D51+D63+D91+D94+D49</f>
        <v>1369178.4400000002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1369178.4400000002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1369178.4400000002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1331425.3500000001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37753.089999999997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419023.74999999994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405007.89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-81302.41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128203.6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-32885.33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2079060.4899999998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2079060.4899999998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95648.31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675097.83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331462.01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167274.28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191439.39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618138.67000000004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27237529.580000002</v>
      </c>
      <c r="D122" s="135">
        <f>D47+D48+D100-D106-D109</f>
        <v>1369178.4400000002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2023-10-30T19:11:51Z</cp:lastPrinted>
  <dcterms:created xsi:type="dcterms:W3CDTF">2012-12-11T20:36:24Z</dcterms:created>
  <dcterms:modified xsi:type="dcterms:W3CDTF">2023-10-30T19:13:35Z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