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30" i="4" l="1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57" i="4" l="1"/>
  <c r="E57" i="4"/>
  <c r="C57" i="4"/>
  <c r="D56" i="4"/>
  <c r="G56" i="4" s="1"/>
  <c r="D55" i="4"/>
  <c r="G55" i="4" s="1"/>
  <c r="D54" i="4"/>
  <c r="G54" i="4" s="1"/>
  <c r="D53" i="4"/>
  <c r="G53" i="4" s="1"/>
  <c r="D52" i="4"/>
  <c r="G52" i="4" s="1"/>
  <c r="D51" i="4"/>
  <c r="G51" i="4" s="1"/>
  <c r="D50" i="4"/>
  <c r="G50" i="4" s="1"/>
  <c r="B57" i="4"/>
  <c r="F43" i="4"/>
  <c r="E43" i="4"/>
  <c r="D42" i="4"/>
  <c r="G42" i="4" s="1"/>
  <c r="D41" i="4"/>
  <c r="G41" i="4" s="1"/>
  <c r="D40" i="4"/>
  <c r="G40" i="4" s="1"/>
  <c r="D39" i="4"/>
  <c r="G39" i="4" s="1"/>
  <c r="C43" i="4"/>
  <c r="B43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2" i="4"/>
  <c r="E32" i="4"/>
  <c r="C32" i="4"/>
  <c r="B32" i="4"/>
  <c r="G43" i="4" l="1"/>
  <c r="G57" i="4"/>
  <c r="D43" i="4"/>
  <c r="D57" i="4"/>
  <c r="G32" i="4"/>
  <c r="D32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47" i="6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B43" i="6"/>
  <c r="B33" i="6"/>
  <c r="B23" i="6"/>
  <c r="B13" i="6"/>
  <c r="B5" i="6"/>
  <c r="G53" i="6" l="1"/>
  <c r="D43" i="6"/>
  <c r="G43" i="6" s="1"/>
  <c r="D69" i="6"/>
  <c r="G69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<sst xmlns="http://schemas.openxmlformats.org/spreadsheetml/2006/main" count="219" uniqueCount="160">
  <si>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</si>
  <si>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</si>
  <si>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</si>
  <si>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</si>
  <si>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</si>
  <si>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</si>
  <si>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</si>
  <si>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</si>
  <si>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</si>
  <si>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</si>
  <si>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</si>
  <si>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</si>
  <si>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</si>
  <si>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</si>
  <si>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</si>
  <si>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</si>
  <si>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</si>
  <si>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</si>
  <si>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</si>
  <si>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</si>
  <si>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</si>
  <si>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</si>
  <si>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</si>
  <si>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</si>
  <si>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</si>
  <si>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</si>
  <si>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</si>
  <si>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</si>
  <si>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</si>
  <si>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</si>
  <si>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</si>
  <si>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</si>
  <si>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</si>
  <si>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</si>
  <si>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</si>
  <si>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</si>
  <si>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</si>
  <si>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</si>
  <si>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</si>
  <si>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</si>
  <si>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</si>
  <si>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</si>
  <si>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</si>
  <si>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</si>
  <si>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</si>
  <si>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</si>
  <si>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</si>
  <si>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</si>
  <si>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</si>
  <si>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</si>
  <si>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</si>
  <si>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</si>
  <si>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</si>
  <si>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</si>
  <si>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</si>
  <si>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</si>
  <si>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</si>
  <si>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</si>
  <si>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</si>
  <si>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</si>
  <si>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</si>
  <si>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</si>
  <si>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</si>
  <si>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</si>
  <si>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</si>
  <si>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</si>
  <si>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</si>
  <si>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</si>
  <si>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</si>
  <si>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</si>
  <si>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</si>
  <si>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</si>
  <si>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</si>
  <si>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</si>
  <si>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</si>
  <si>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</si>
  <si>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</si>
  <si>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</si>
  <si>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</si>
  <si>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</si>
  <si>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</si>
  <si>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</si>
  <si>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</si>
  <si>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</si>
  <si>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</si>
  <si>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</si>
  <si>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</si>
  <si>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</si>
  <si>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</si>
  <si>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</si>
  <si>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</si>
  <si>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</si>
  <si>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</si>
  <si>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</si>
  <si>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</si>
  <si>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</si>
  <si>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</si>
  <si>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</si>
  <si>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</si>
  <si>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</si>
  <si>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</si>
  <si>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</si>
  <si>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</si>
  <si>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</si>
  <si>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</si>
  <si>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</si>
  <si>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</si>
  <si>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</si>
  <si>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</si>
  <si>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</si>
  <si>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</si>
  <si>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</si>
  <si>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</si>
  <si>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</si>
  <si>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</si>
  <si>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</si>
  <si>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</si>
  <si>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</si>
  <si>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</si>
  <si>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</si>
  <si>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</si>
  <si>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</si>
  <si>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</si>
  <si>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</si>
  <si>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</si>
  <si>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</si>
  <si>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</si>
  <si>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</si>
  <si>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</si>
  <si>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Santa Catarina, Gto
Estado Analítico del Ejercicio del Presupuesto de Egresos
Clasificación por Objeto del Gasto (Capítulo y Concepto)
Del 1 de Enero al 30 de Septiembre de 2023</t>
  </si>
  <si>
    <t>Municipio de Santa Catarina, Gto
Estado Analítico del Ejercicio del Presupuesto de Egresos
Clasificación Económica (por Tipo de Gasto)
Del 1 de Enero al 30 de Septiembre de 2023</t>
  </si>
  <si>
    <t>31111M340010000 DESPACHO DEL PRESIDENTE</t>
  </si>
  <si>
    <t>31111M340020000 SINDICATURA</t>
  </si>
  <si>
    <t>31111M340030000 DESPACHO DE REGIDORES</t>
  </si>
  <si>
    <t>31111M340040000 SECRETARIA DE H. AYUNTAM</t>
  </si>
  <si>
    <t>31111M340050000 DIRECCION DE PLANEACION</t>
  </si>
  <si>
    <t>31111M340060000 COORDINACION DE UMAIP</t>
  </si>
  <si>
    <t>31111M340070000 COORDINACION DE COMUNICA</t>
  </si>
  <si>
    <t>31111M340080000 TESORERIA MUNICIPAL</t>
  </si>
  <si>
    <t>31111M340090000 CONTRALORIA MUNICIPAL</t>
  </si>
  <si>
    <t>31111M340100000 OFICIALIA MAYOR</t>
  </si>
  <si>
    <t>31111M340110000 COORDINACION DE JUVENTUD</t>
  </si>
  <si>
    <t>31111M340120000 DIRECCION DE OBRAS PUBLI</t>
  </si>
  <si>
    <t>31111M340130000 DIRECCION DE CATASTRO</t>
  </si>
  <si>
    <t>31111M340140000 COORD DE SERVICIOS PUBLI</t>
  </si>
  <si>
    <t>31111M340150000 DIRECCION DE CASA DE CUL</t>
  </si>
  <si>
    <t>31111M340160000 DIRECCION DE DEPORTES</t>
  </si>
  <si>
    <t>31111M340170000 COORDINACION DE EDUCACIO</t>
  </si>
  <si>
    <t>31111M340180000 DIRECCION DE DESARROLLO</t>
  </si>
  <si>
    <t>31111M340190000 DIRECCION DE DESARROLLO</t>
  </si>
  <si>
    <t>31111M340200000 DIRECCION DE DESARROLLO</t>
  </si>
  <si>
    <t>31111M340210000 DIRECCION DE DESARROLLO</t>
  </si>
  <si>
    <t>31111M340220000 DIRECCION DE MIGRANTES</t>
  </si>
  <si>
    <t>31111M340230000 DIR. DE SEGURIDAD PUBLIC</t>
  </si>
  <si>
    <t>31111M340240000 COORDINACION DE PROTECCI</t>
  </si>
  <si>
    <t>31111M340250000 COORDINACION DE ECOLOGIA</t>
  </si>
  <si>
    <t>Municipio de Santa Catarina, Gto
Estado Analítico del Ejercicio del Presupuesto de Egresos
Clasificación Administrativa
Del 1 de Enero al 30 de Septiembre de 2023</t>
  </si>
  <si>
    <t>Municipio de Santa Catarina, Gto
Estado Analítico del Ejercicio del Presupuesto de Egresos
Clasificación Administrativa (Poderes)
Del 1 de Enero al 30 de Septiembre de 2023</t>
  </si>
  <si>
    <t>Municipio de Santa Catarina, Gto
Estado Analítico del Ejercicio del Presupuesto de Egresos
Clasificación Administrativa (Sector Paraestatal)
Del 1 de Enero al 30 de Septiembre de 2023</t>
  </si>
  <si>
    <t>Municipio de Santa Catarina, Gto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</si>
</sst>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2238375</xdr:colOff>
      <xdr:row>41</xdr:row>
      <xdr:rowOff>133350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2238375" y="664845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838200</xdr:colOff>
      <xdr:row>42</xdr:row>
      <xdr:rowOff>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6400800" y="665797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2" t="s">
        <v>129</v>
      </c>
      <c r="B1" s="32"/>
      <c r="C1" s="32"/>
      <c r="D1" s="32"/>
      <c r="E1" s="32"/>
      <c r="F1" s="32"/>
      <c r="G1" s="33"/>
    </row>
    <row r="2" spans="1:8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8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8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2" t="s">
        <v>58</v>
      </c>
      <c r="B5" s="15">
        <f>SUM(B6:B12)</f>
        <v>40355073.910000004</v>
      </c>
      <c r="C5" s="15">
        <f>SUM(C6:C12)</f>
        <v>-230186.62000000002</v>
      </c>
      <c r="D5" s="15">
        <f>B5+C5</f>
        <v>40124887.290000007</v>
      </c>
      <c r="E5" s="15">
        <f>SUM(E6:E12)</f>
        <v>22833862.32</v>
      </c>
      <c r="F5" s="15">
        <f>SUM(F6:F12)</f>
        <v>22428854.43</v>
      </c>
      <c r="G5" s="15">
        <f>D5-E5</f>
        <v>17291024.970000006</v>
      </c>
    </row>
    <row r="6" spans="1:8" x14ac:dyDescent="0.2">
      <c r="A6" s="24" t="s">
        <v>62</v>
      </c>
      <c r="B6" s="6">
        <v>24257863.350000001</v>
      </c>
      <c r="C6" s="6">
        <v>-890486.42</v>
      </c>
      <c r="D6" s="6">
        <f t="shared" ref="D6:D69" si="0">B6+C6</f>
        <v>23367376.93</v>
      </c>
      <c r="E6" s="6">
        <v>14787428.27</v>
      </c>
      <c r="F6" s="6">
        <v>14087814.390000001</v>
      </c>
      <c r="G6" s="6">
        <f t="shared" ref="G6:G69" si="1">D6-E6</f>
        <v>8579948.6600000001</v>
      </c>
      <c r="H6" s="11">
        <v>1100</v>
      </c>
    </row>
    <row r="7" spans="1:8" x14ac:dyDescent="0.2">
      <c r="A7" s="24" t="s">
        <v>63</v>
      </c>
      <c r="B7" s="6">
        <v>5460000</v>
      </c>
      <c r="C7" s="6">
        <v>450500</v>
      </c>
      <c r="D7" s="6">
        <f t="shared" si="0"/>
        <v>5910500</v>
      </c>
      <c r="E7" s="6">
        <v>4865348.05</v>
      </c>
      <c r="F7" s="6">
        <v>5457171.8300000001</v>
      </c>
      <c r="G7" s="6">
        <f t="shared" si="1"/>
        <v>1045151.9500000002</v>
      </c>
      <c r="H7" s="11">
        <v>1200</v>
      </c>
    </row>
    <row r="8" spans="1:8" x14ac:dyDescent="0.2">
      <c r="A8" s="24" t="s">
        <v>64</v>
      </c>
      <c r="B8" s="6">
        <v>4603154.92</v>
      </c>
      <c r="C8" s="6">
        <v>16799.900000000001</v>
      </c>
      <c r="D8" s="6">
        <f t="shared" si="0"/>
        <v>4619954.82</v>
      </c>
      <c r="E8" s="6">
        <v>492634.91</v>
      </c>
      <c r="F8" s="6">
        <v>221603.13</v>
      </c>
      <c r="G8" s="6">
        <f t="shared" si="1"/>
        <v>4127319.91</v>
      </c>
      <c r="H8" s="11">
        <v>1300</v>
      </c>
    </row>
    <row r="9" spans="1:8" x14ac:dyDescent="0.2">
      <c r="A9" s="24" t="s">
        <v>33</v>
      </c>
      <c r="B9" s="6">
        <v>15000</v>
      </c>
      <c r="C9" s="6">
        <v>-10000</v>
      </c>
      <c r="D9" s="6">
        <f t="shared" si="0"/>
        <v>5000</v>
      </c>
      <c r="E9" s="6">
        <v>3600.48</v>
      </c>
      <c r="F9" s="6">
        <v>3600.48</v>
      </c>
      <c r="G9" s="6">
        <f t="shared" si="1"/>
        <v>1399.52</v>
      </c>
      <c r="H9" s="11">
        <v>1400</v>
      </c>
    </row>
    <row r="10" spans="1:8" x14ac:dyDescent="0.2">
      <c r="A10" s="24" t="s">
        <v>65</v>
      </c>
      <c r="B10" s="6">
        <v>6019055.6399999997</v>
      </c>
      <c r="C10" s="6">
        <v>202999.9</v>
      </c>
      <c r="D10" s="6">
        <f t="shared" si="0"/>
        <v>6222055.54</v>
      </c>
      <c r="E10" s="6">
        <v>2684850.61</v>
      </c>
      <c r="F10" s="6">
        <v>2658664.6</v>
      </c>
      <c r="G10" s="6">
        <f t="shared" si="1"/>
        <v>3537204.93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66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123</v>
      </c>
      <c r="B13" s="16">
        <f>SUM(B14:B22)</f>
        <v>2004500</v>
      </c>
      <c r="C13" s="16">
        <f>SUM(C14:C22)</f>
        <v>5363432.83</v>
      </c>
      <c r="D13" s="16">
        <f t="shared" si="0"/>
        <v>7367932.8300000001</v>
      </c>
      <c r="E13" s="16">
        <f>SUM(E14:E22)</f>
        <v>4940892.8900000006</v>
      </c>
      <c r="F13" s="16">
        <f>SUM(F14:F22)</f>
        <v>5022195.3000000007</v>
      </c>
      <c r="G13" s="16">
        <f t="shared" si="1"/>
        <v>2427039.9399999995</v>
      </c>
      <c r="H13" s="23">
        <v>0</v>
      </c>
    </row>
    <row r="14" spans="1:8" x14ac:dyDescent="0.2">
      <c r="A14" s="24" t="s">
        <v>67</v>
      </c>
      <c r="B14" s="6">
        <v>407000</v>
      </c>
      <c r="C14" s="6">
        <v>718104.8</v>
      </c>
      <c r="D14" s="6">
        <f t="shared" si="0"/>
        <v>1125104.8</v>
      </c>
      <c r="E14" s="6">
        <v>683031.52</v>
      </c>
      <c r="F14" s="6">
        <v>683031.52</v>
      </c>
      <c r="G14" s="6">
        <f t="shared" si="1"/>
        <v>442073.28</v>
      </c>
      <c r="H14" s="11">
        <v>2100</v>
      </c>
    </row>
    <row r="15" spans="1:8" x14ac:dyDescent="0.2">
      <c r="A15" s="24" t="s">
        <v>68</v>
      </c>
      <c r="B15" s="6">
        <v>198500</v>
      </c>
      <c r="C15" s="6">
        <v>215690</v>
      </c>
      <c r="D15" s="6">
        <f t="shared" si="0"/>
        <v>414190</v>
      </c>
      <c r="E15" s="6">
        <v>232437.82</v>
      </c>
      <c r="F15" s="6">
        <v>291223.48</v>
      </c>
      <c r="G15" s="6">
        <f t="shared" si="1"/>
        <v>181752.18</v>
      </c>
      <c r="H15" s="11">
        <v>2200</v>
      </c>
    </row>
    <row r="16" spans="1:8" x14ac:dyDescent="0.2">
      <c r="A16" s="24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70</v>
      </c>
      <c r="B17" s="6">
        <v>190000</v>
      </c>
      <c r="C17" s="6">
        <v>1096828.03</v>
      </c>
      <c r="D17" s="6">
        <f t="shared" si="0"/>
        <v>1286828.03</v>
      </c>
      <c r="E17" s="6">
        <v>924263.32</v>
      </c>
      <c r="F17" s="6">
        <v>936059.12</v>
      </c>
      <c r="G17" s="6">
        <f t="shared" si="1"/>
        <v>362564.71000000008</v>
      </c>
      <c r="H17" s="11">
        <v>2400</v>
      </c>
    </row>
    <row r="18" spans="1:8" x14ac:dyDescent="0.2">
      <c r="A18" s="24" t="s">
        <v>71</v>
      </c>
      <c r="B18" s="6">
        <v>50000</v>
      </c>
      <c r="C18" s="6">
        <v>7000</v>
      </c>
      <c r="D18" s="6">
        <f t="shared" si="0"/>
        <v>57000</v>
      </c>
      <c r="E18" s="6">
        <v>30758.21</v>
      </c>
      <c r="F18" s="6">
        <v>30758.21</v>
      </c>
      <c r="G18" s="6">
        <f t="shared" si="1"/>
        <v>26241.79</v>
      </c>
      <c r="H18" s="11">
        <v>2500</v>
      </c>
    </row>
    <row r="19" spans="1:8" x14ac:dyDescent="0.2">
      <c r="A19" s="24" t="s">
        <v>72</v>
      </c>
      <c r="B19" s="6">
        <v>1101000</v>
      </c>
      <c r="C19" s="6">
        <v>2409025</v>
      </c>
      <c r="D19" s="6">
        <f t="shared" si="0"/>
        <v>3510025</v>
      </c>
      <c r="E19" s="6">
        <v>2603373.52</v>
      </c>
      <c r="F19" s="6">
        <v>2614094.4700000002</v>
      </c>
      <c r="G19" s="6">
        <f t="shared" si="1"/>
        <v>906651.48</v>
      </c>
      <c r="H19" s="11">
        <v>2600</v>
      </c>
    </row>
    <row r="20" spans="1:8" x14ac:dyDescent="0.2">
      <c r="A20" s="24" t="s">
        <v>73</v>
      </c>
      <c r="B20" s="6">
        <v>40000</v>
      </c>
      <c r="C20" s="6">
        <v>83997</v>
      </c>
      <c r="D20" s="6">
        <f t="shared" si="0"/>
        <v>123997</v>
      </c>
      <c r="E20" s="6">
        <v>33530.04</v>
      </c>
      <c r="F20" s="6">
        <v>33530.04</v>
      </c>
      <c r="G20" s="6">
        <f t="shared" si="1"/>
        <v>90466.959999999992</v>
      </c>
      <c r="H20" s="11">
        <v>2700</v>
      </c>
    </row>
    <row r="21" spans="1:8" x14ac:dyDescent="0.2">
      <c r="A21" s="24" t="s">
        <v>74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75</v>
      </c>
      <c r="B22" s="6">
        <v>18000</v>
      </c>
      <c r="C22" s="6">
        <v>832788</v>
      </c>
      <c r="D22" s="6">
        <f t="shared" si="0"/>
        <v>850788</v>
      </c>
      <c r="E22" s="6">
        <v>433498.46</v>
      </c>
      <c r="F22" s="6">
        <v>433498.46</v>
      </c>
      <c r="G22" s="6">
        <f t="shared" si="1"/>
        <v>417289.54</v>
      </c>
      <c r="H22" s="11">
        <v>2900</v>
      </c>
    </row>
    <row r="23" spans="1:8" x14ac:dyDescent="0.2">
      <c r="A23" s="22" t="s">
        <v>59</v>
      </c>
      <c r="B23" s="16">
        <f>SUM(B24:B32)</f>
        <v>8226440</v>
      </c>
      <c r="C23" s="16">
        <f>SUM(C24:C32)</f>
        <v>6100060.3899999997</v>
      </c>
      <c r="D23" s="16">
        <f t="shared" si="0"/>
        <v>14326500.390000001</v>
      </c>
      <c r="E23" s="16">
        <f>SUM(E24:E32)</f>
        <v>9309440.9900000002</v>
      </c>
      <c r="F23" s="16">
        <f>SUM(F24:F32)</f>
        <v>9181237.3900000006</v>
      </c>
      <c r="G23" s="16">
        <f t="shared" si="1"/>
        <v>5017059.4000000004</v>
      </c>
      <c r="H23" s="23">
        <v>0</v>
      </c>
    </row>
    <row r="24" spans="1:8" x14ac:dyDescent="0.2">
      <c r="A24" s="24" t="s">
        <v>76</v>
      </c>
      <c r="B24" s="6">
        <v>3242000</v>
      </c>
      <c r="C24" s="6">
        <v>1142875.3899999999</v>
      </c>
      <c r="D24" s="6">
        <f t="shared" si="0"/>
        <v>4384875.3899999997</v>
      </c>
      <c r="E24" s="6">
        <v>3564505.76</v>
      </c>
      <c r="F24" s="6">
        <v>3576305.76</v>
      </c>
      <c r="G24" s="6">
        <f t="shared" si="1"/>
        <v>820369.62999999989</v>
      </c>
      <c r="H24" s="11">
        <v>3100</v>
      </c>
    </row>
    <row r="25" spans="1:8" x14ac:dyDescent="0.2">
      <c r="A25" s="24" t="s">
        <v>77</v>
      </c>
      <c r="B25" s="6">
        <v>115000</v>
      </c>
      <c r="C25" s="6">
        <v>558746</v>
      </c>
      <c r="D25" s="6">
        <f t="shared" si="0"/>
        <v>673746</v>
      </c>
      <c r="E25" s="6">
        <v>386706</v>
      </c>
      <c r="F25" s="6">
        <v>212758.2</v>
      </c>
      <c r="G25" s="6">
        <f t="shared" si="1"/>
        <v>287040</v>
      </c>
      <c r="H25" s="11">
        <v>3200</v>
      </c>
    </row>
    <row r="26" spans="1:8" x14ac:dyDescent="0.2">
      <c r="A26" s="24" t="s">
        <v>78</v>
      </c>
      <c r="B26" s="6">
        <v>361440</v>
      </c>
      <c r="C26" s="6">
        <v>694800</v>
      </c>
      <c r="D26" s="6">
        <f t="shared" si="0"/>
        <v>1056240</v>
      </c>
      <c r="E26" s="6">
        <v>720228.36</v>
      </c>
      <c r="F26" s="6">
        <v>720228.36</v>
      </c>
      <c r="G26" s="6">
        <f t="shared" si="1"/>
        <v>336011.64</v>
      </c>
      <c r="H26" s="11">
        <v>3300</v>
      </c>
    </row>
    <row r="27" spans="1:8" x14ac:dyDescent="0.2">
      <c r="A27" s="24" t="s">
        <v>79</v>
      </c>
      <c r="B27" s="6">
        <v>363000</v>
      </c>
      <c r="C27" s="6">
        <v>422440</v>
      </c>
      <c r="D27" s="6">
        <f t="shared" si="0"/>
        <v>785440</v>
      </c>
      <c r="E27" s="6">
        <v>726910.78</v>
      </c>
      <c r="F27" s="6">
        <v>726910.78</v>
      </c>
      <c r="G27" s="6">
        <f t="shared" si="1"/>
        <v>58529.219999999972</v>
      </c>
      <c r="H27" s="11">
        <v>3400</v>
      </c>
    </row>
    <row r="28" spans="1:8" x14ac:dyDescent="0.2">
      <c r="A28" s="24" t="s">
        <v>80</v>
      </c>
      <c r="B28" s="6">
        <v>505000</v>
      </c>
      <c r="C28" s="6">
        <v>2023533</v>
      </c>
      <c r="D28" s="6">
        <f t="shared" si="0"/>
        <v>2528533</v>
      </c>
      <c r="E28" s="6">
        <v>1803591.31</v>
      </c>
      <c r="F28" s="6">
        <v>1819581.51</v>
      </c>
      <c r="G28" s="6">
        <f t="shared" si="1"/>
        <v>724941.69</v>
      </c>
      <c r="H28" s="11">
        <v>3500</v>
      </c>
    </row>
    <row r="29" spans="1:8" x14ac:dyDescent="0.2">
      <c r="A29" s="24" t="s">
        <v>81</v>
      </c>
      <c r="B29" s="6">
        <v>100000</v>
      </c>
      <c r="C29" s="6">
        <v>180000</v>
      </c>
      <c r="D29" s="6">
        <f t="shared" si="0"/>
        <v>280000</v>
      </c>
      <c r="E29" s="6">
        <v>148173.09</v>
      </c>
      <c r="F29" s="6">
        <v>148173.09</v>
      </c>
      <c r="G29" s="6">
        <f t="shared" si="1"/>
        <v>131826.91</v>
      </c>
      <c r="H29" s="11">
        <v>3600</v>
      </c>
    </row>
    <row r="30" spans="1:8" x14ac:dyDescent="0.2">
      <c r="A30" s="24" t="s">
        <v>82</v>
      </c>
      <c r="B30" s="6">
        <v>130000</v>
      </c>
      <c r="C30" s="6">
        <v>86800</v>
      </c>
      <c r="D30" s="6">
        <f t="shared" si="0"/>
        <v>216800</v>
      </c>
      <c r="E30" s="6">
        <v>83082</v>
      </c>
      <c r="F30" s="6">
        <v>95780</v>
      </c>
      <c r="G30" s="6">
        <f t="shared" si="1"/>
        <v>133718</v>
      </c>
      <c r="H30" s="11">
        <v>3700</v>
      </c>
    </row>
    <row r="31" spans="1:8" x14ac:dyDescent="0.2">
      <c r="A31" s="24" t="s">
        <v>83</v>
      </c>
      <c r="B31" s="6">
        <v>3060000</v>
      </c>
      <c r="C31" s="6">
        <v>428866</v>
      </c>
      <c r="D31" s="6">
        <f t="shared" si="0"/>
        <v>3488866</v>
      </c>
      <c r="E31" s="6">
        <v>1119857.69</v>
      </c>
      <c r="F31" s="6">
        <v>1125113.69</v>
      </c>
      <c r="G31" s="6">
        <f t="shared" si="1"/>
        <v>2369008.31</v>
      </c>
      <c r="H31" s="11">
        <v>3800</v>
      </c>
    </row>
    <row r="32" spans="1:8" x14ac:dyDescent="0.2">
      <c r="A32" s="24" t="s">
        <v>18</v>
      </c>
      <c r="B32" s="6">
        <v>350000</v>
      </c>
      <c r="C32" s="6">
        <v>562000</v>
      </c>
      <c r="D32" s="6">
        <f t="shared" si="0"/>
        <v>912000</v>
      </c>
      <c r="E32" s="6">
        <v>756386</v>
      </c>
      <c r="F32" s="6">
        <v>756386</v>
      </c>
      <c r="G32" s="6">
        <f t="shared" si="1"/>
        <v>155614</v>
      </c>
      <c r="H32" s="11">
        <v>3900</v>
      </c>
    </row>
    <row r="33" spans="1:8" x14ac:dyDescent="0.2">
      <c r="A33" s="22" t="s">
        <v>124</v>
      </c>
      <c r="B33" s="16">
        <f>SUM(B34:B42)</f>
        <v>7580201.46</v>
      </c>
      <c r="C33" s="16">
        <f>SUM(C34:C42)</f>
        <v>3897928.99</v>
      </c>
      <c r="D33" s="16">
        <f t="shared" si="0"/>
        <v>11478130.449999999</v>
      </c>
      <c r="E33" s="16">
        <f>SUM(E34:E42)</f>
        <v>9155137.629999999</v>
      </c>
      <c r="F33" s="16">
        <f>SUM(F34:F42)</f>
        <v>9188022.9600000009</v>
      </c>
      <c r="G33" s="16">
        <f t="shared" si="1"/>
        <v>2322992.8200000003</v>
      </c>
      <c r="H33" s="23">
        <v>0</v>
      </c>
    </row>
    <row r="34" spans="1:8" x14ac:dyDescent="0.2">
      <c r="A34" s="24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85</v>
      </c>
      <c r="B35" s="6">
        <v>5070201.46</v>
      </c>
      <c r="C35" s="6">
        <v>-200000</v>
      </c>
      <c r="D35" s="6">
        <f t="shared" si="0"/>
        <v>4870201.46</v>
      </c>
      <c r="E35" s="6">
        <v>4736460</v>
      </c>
      <c r="F35" s="6">
        <v>4736460</v>
      </c>
      <c r="G35" s="6">
        <f t="shared" si="1"/>
        <v>133741.45999999996</v>
      </c>
      <c r="H35" s="11">
        <v>4200</v>
      </c>
    </row>
    <row r="36" spans="1:8" x14ac:dyDescent="0.2">
      <c r="A36" s="24" t="s">
        <v>86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87</v>
      </c>
      <c r="B37" s="6">
        <v>2510000</v>
      </c>
      <c r="C37" s="6">
        <v>4097928.99</v>
      </c>
      <c r="D37" s="6">
        <f t="shared" si="0"/>
        <v>6607928.9900000002</v>
      </c>
      <c r="E37" s="6">
        <v>4418677.63</v>
      </c>
      <c r="F37" s="6">
        <v>4451562.96</v>
      </c>
      <c r="G37" s="6">
        <f t="shared" si="1"/>
        <v>2189251.3600000003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125</v>
      </c>
      <c r="B43" s="16">
        <f>SUM(B44:B52)</f>
        <v>65000</v>
      </c>
      <c r="C43" s="16">
        <f>SUM(C44:C52)</f>
        <v>791181</v>
      </c>
      <c r="D43" s="16">
        <f t="shared" si="0"/>
        <v>856181</v>
      </c>
      <c r="E43" s="16">
        <f>SUM(E44:E52)</f>
        <v>460918.06</v>
      </c>
      <c r="F43" s="16">
        <f>SUM(F44:F52)</f>
        <v>460918.06</v>
      </c>
      <c r="G43" s="16">
        <f t="shared" si="1"/>
        <v>395262.94</v>
      </c>
      <c r="H43" s="23">
        <v>0</v>
      </c>
    </row>
    <row r="44" spans="1:8" x14ac:dyDescent="0.2">
      <c r="A44" s="5" t="s">
        <v>91</v>
      </c>
      <c r="B44" s="6">
        <v>0</v>
      </c>
      <c r="C44" s="6">
        <v>429901</v>
      </c>
      <c r="D44" s="6">
        <f t="shared" si="0"/>
        <v>429901</v>
      </c>
      <c r="E44" s="6">
        <v>295018.56</v>
      </c>
      <c r="F44" s="6">
        <v>295018.56</v>
      </c>
      <c r="G44" s="6">
        <f t="shared" si="1"/>
        <v>134882.44</v>
      </c>
      <c r="H44" s="11">
        <v>5100</v>
      </c>
    </row>
    <row r="45" spans="1:8" x14ac:dyDescent="0.2">
      <c r="A45" s="24" t="s">
        <v>92</v>
      </c>
      <c r="B45" s="6">
        <v>0</v>
      </c>
      <c r="C45" s="6">
        <v>171280</v>
      </c>
      <c r="D45" s="6">
        <f t="shared" si="0"/>
        <v>171280</v>
      </c>
      <c r="E45" s="6">
        <v>143330</v>
      </c>
      <c r="F45" s="6">
        <v>143330</v>
      </c>
      <c r="G45" s="6">
        <f t="shared" si="1"/>
        <v>27950</v>
      </c>
      <c r="H45" s="11">
        <v>5200</v>
      </c>
    </row>
    <row r="46" spans="1:8" x14ac:dyDescent="0.2">
      <c r="A46" s="24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94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96</v>
      </c>
      <c r="B49" s="6">
        <v>30000</v>
      </c>
      <c r="C49" s="6">
        <v>200000</v>
      </c>
      <c r="D49" s="6">
        <f t="shared" si="0"/>
        <v>230000</v>
      </c>
      <c r="E49" s="6">
        <v>22569.5</v>
      </c>
      <c r="F49" s="6">
        <v>22569.5</v>
      </c>
      <c r="G49" s="6">
        <f t="shared" si="1"/>
        <v>207430.5</v>
      </c>
      <c r="H49" s="11">
        <v>5600</v>
      </c>
    </row>
    <row r="50" spans="1:8" x14ac:dyDescent="0.2">
      <c r="A50" s="24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98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99</v>
      </c>
      <c r="B52" s="6">
        <v>35000</v>
      </c>
      <c r="C52" s="6">
        <v>-10000</v>
      </c>
      <c r="D52" s="6">
        <f t="shared" si="0"/>
        <v>25000</v>
      </c>
      <c r="E52" s="6">
        <v>0</v>
      </c>
      <c r="F52" s="6">
        <v>0</v>
      </c>
      <c r="G52" s="6">
        <f t="shared" si="1"/>
        <v>25000</v>
      </c>
      <c r="H52" s="11">
        <v>5900</v>
      </c>
    </row>
    <row r="53" spans="1:8" x14ac:dyDescent="0.2">
      <c r="A53" s="22" t="s">
        <v>60</v>
      </c>
      <c r="B53" s="16">
        <f>SUM(B54:B56)</f>
        <v>8759676.5199999996</v>
      </c>
      <c r="C53" s="16">
        <f>SUM(C54:C56)</f>
        <v>13417631.620000001</v>
      </c>
      <c r="D53" s="16">
        <f t="shared" si="0"/>
        <v>22177308.140000001</v>
      </c>
      <c r="E53" s="16">
        <f>SUM(E54:E56)</f>
        <v>5317204.8600000003</v>
      </c>
      <c r="F53" s="16">
        <f>SUM(F54:F56)</f>
        <v>5317204.8600000003</v>
      </c>
      <c r="G53" s="16">
        <f t="shared" si="1"/>
        <v>16860103.280000001</v>
      </c>
      <c r="H53" s="23">
        <v>0</v>
      </c>
    </row>
    <row r="54" spans="1:8" x14ac:dyDescent="0.2">
      <c r="A54" s="24" t="s">
        <v>100</v>
      </c>
      <c r="B54" s="6">
        <v>8759676.5199999996</v>
      </c>
      <c r="C54" s="6">
        <v>12979782.460000001</v>
      </c>
      <c r="D54" s="6">
        <f t="shared" si="0"/>
        <v>21739458.98</v>
      </c>
      <c r="E54" s="6">
        <v>5114403.16</v>
      </c>
      <c r="F54" s="6">
        <v>5114403.16</v>
      </c>
      <c r="G54" s="6">
        <f t="shared" si="1"/>
        <v>16625055.82</v>
      </c>
      <c r="H54" s="11">
        <v>6100</v>
      </c>
    </row>
    <row r="55" spans="1:8" x14ac:dyDescent="0.2">
      <c r="A55" s="24" t="s">
        <v>101</v>
      </c>
      <c r="B55" s="6">
        <v>0</v>
      </c>
      <c r="C55" s="6">
        <v>437849.16</v>
      </c>
      <c r="D55" s="6">
        <f t="shared" si="0"/>
        <v>437849.16</v>
      </c>
      <c r="E55" s="6">
        <v>202801.7</v>
      </c>
      <c r="F55" s="6">
        <v>202801.7</v>
      </c>
      <c r="G55" s="6">
        <f t="shared" si="1"/>
        <v>235047.45999999996</v>
      </c>
      <c r="H55" s="11">
        <v>6200</v>
      </c>
    </row>
    <row r="56" spans="1:8" x14ac:dyDescent="0.2">
      <c r="A56" s="24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126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109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127</v>
      </c>
      <c r="B65" s="16">
        <f>SUM(B66:B68)</f>
        <v>480000</v>
      </c>
      <c r="C65" s="16">
        <f>SUM(C66:C68)</f>
        <v>650000</v>
      </c>
      <c r="D65" s="16">
        <f t="shared" si="0"/>
        <v>1130000</v>
      </c>
      <c r="E65" s="16">
        <f>SUM(E66:E68)</f>
        <v>430967.55</v>
      </c>
      <c r="F65" s="16">
        <f>SUM(F66:F68)</f>
        <v>430967.55</v>
      </c>
      <c r="G65" s="16">
        <f t="shared" si="1"/>
        <v>699032.45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480000</v>
      </c>
      <c r="C68" s="6">
        <v>650000</v>
      </c>
      <c r="D68" s="6">
        <f t="shared" si="0"/>
        <v>1130000</v>
      </c>
      <c r="E68" s="6">
        <v>430967.55</v>
      </c>
      <c r="F68" s="6">
        <v>430967.55</v>
      </c>
      <c r="G68" s="6">
        <f t="shared" si="1"/>
        <v>699032.45</v>
      </c>
      <c r="H68" s="11">
        <v>8500</v>
      </c>
    </row>
    <row r="69" spans="1:8" x14ac:dyDescent="0.2">
      <c r="A69" s="22" t="s">
        <v>61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67470891.890000001</v>
      </c>
      <c r="C77" s="18">
        <f t="shared" si="4"/>
        <v>29990048.210000001</v>
      </c>
      <c r="D77" s="18">
        <f t="shared" si="4"/>
        <v>97460940.100000009</v>
      </c>
      <c r="E77" s="18">
        <f t="shared" si="4"/>
        <v>52448424.299999997</v>
      </c>
      <c r="F77" s="18">
        <f t="shared" si="4"/>
        <v>52029400.550000004</v>
      </c>
      <c r="G77" s="18">
        <f t="shared" si="4"/>
        <v>45012515.800000012</v>
      </c>
      <c r="H77" s="31"/>
    </row>
    <row r="78" spans="1:8" x14ac:dyDescent="0.2">
      <c r="H78" s="31"/>
    </row>
    <row r="79" spans="1:8" x14ac:dyDescent="0.2">
      <c r="A79" s="1" t="s">
        <v>120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4" t="s">
        <v>130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7" t="s">
        <v>0</v>
      </c>
      <c r="B5" s="19">
        <v>58166215.369999997</v>
      </c>
      <c r="C5" s="19">
        <v>15131235.59</v>
      </c>
      <c r="D5" s="19">
        <f>B5+C5</f>
        <v>73297450.959999993</v>
      </c>
      <c r="E5" s="19">
        <v>46239333.829999998</v>
      </c>
      <c r="F5" s="19">
        <v>45820310.079999998</v>
      </c>
      <c r="G5" s="19">
        <f>D5-E5</f>
        <v>27058117.129999995</v>
      </c>
    </row>
    <row r="6" spans="1:7" x14ac:dyDescent="0.2">
      <c r="A6" s="7" t="s">
        <v>1</v>
      </c>
      <c r="B6" s="19">
        <v>9304676.5199999996</v>
      </c>
      <c r="C6" s="19">
        <v>14858812.619999999</v>
      </c>
      <c r="D6" s="19">
        <f>B6+C6</f>
        <v>24163489.140000001</v>
      </c>
      <c r="E6" s="19">
        <v>6209090.4699999997</v>
      </c>
      <c r="F6" s="19">
        <v>6209090.4699999997</v>
      </c>
      <c r="G6" s="19">
        <f>D6-E6</f>
        <v>17954398.670000002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50</v>
      </c>
      <c r="B10" s="18">
        <f t="shared" ref="B10:G10" si="0">SUM(B5+B6+B7+B8+B9)</f>
        <v>67470891.890000001</v>
      </c>
      <c r="C10" s="18">
        <f t="shared" si="0"/>
        <v>29990048.210000001</v>
      </c>
      <c r="D10" s="18">
        <f t="shared" si="0"/>
        <v>97460940.099999994</v>
      </c>
      <c r="E10" s="18">
        <f t="shared" si="0"/>
        <v>52448424.299999997</v>
      </c>
      <c r="F10" s="18">
        <f t="shared" si="0"/>
        <v>52029400.549999997</v>
      </c>
      <c r="G10" s="18">
        <f t="shared" si="0"/>
        <v>45012515.799999997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opLeftCell="A8" workbookViewId="0">
      <selection activeCell="A30" sqref="A30:J30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4" t="s">
        <v>156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131</v>
      </c>
      <c r="B6" s="6">
        <v>9924604.3499999996</v>
      </c>
      <c r="C6" s="6">
        <v>1442967.51</v>
      </c>
      <c r="D6" s="6">
        <f>B6+C6</f>
        <v>11367571.859999999</v>
      </c>
      <c r="E6" s="6">
        <v>7989696.7599999998</v>
      </c>
      <c r="F6" s="6">
        <v>8008339.2000000002</v>
      </c>
      <c r="G6" s="6">
        <f>D6-E6</f>
        <v>3377875.0999999996</v>
      </c>
    </row>
    <row r="7" spans="1:7" x14ac:dyDescent="0.2">
      <c r="A7" s="27" t="s">
        <v>132</v>
      </c>
      <c r="B7" s="6">
        <v>526335.44999999995</v>
      </c>
      <c r="C7" s="6">
        <v>64000</v>
      </c>
      <c r="D7" s="6">
        <f t="shared" ref="D7:D12" si="0">B7+C7</f>
        <v>590335.44999999995</v>
      </c>
      <c r="E7" s="6">
        <v>379559.37</v>
      </c>
      <c r="F7" s="6">
        <v>367011.55</v>
      </c>
      <c r="G7" s="6">
        <f t="shared" ref="G7:G12" si="1">D7-E7</f>
        <v>210776.07999999996</v>
      </c>
    </row>
    <row r="8" spans="1:7" x14ac:dyDescent="0.2">
      <c r="A8" s="27" t="s">
        <v>133</v>
      </c>
      <c r="B8" s="6">
        <v>2793806.78</v>
      </c>
      <c r="C8" s="6">
        <v>20000</v>
      </c>
      <c r="D8" s="6">
        <f t="shared" si="0"/>
        <v>2813806.78</v>
      </c>
      <c r="E8" s="6">
        <v>1872918.74</v>
      </c>
      <c r="F8" s="6">
        <v>1791405.07</v>
      </c>
      <c r="G8" s="6">
        <f t="shared" si="1"/>
        <v>940888.0399999998</v>
      </c>
    </row>
    <row r="9" spans="1:7" x14ac:dyDescent="0.2">
      <c r="A9" s="27" t="s">
        <v>134</v>
      </c>
      <c r="B9" s="6">
        <v>1341816.76</v>
      </c>
      <c r="C9" s="6">
        <v>128000</v>
      </c>
      <c r="D9" s="6">
        <f t="shared" si="0"/>
        <v>1469816.76</v>
      </c>
      <c r="E9" s="6">
        <v>915608.52</v>
      </c>
      <c r="F9" s="6">
        <v>916906.3</v>
      </c>
      <c r="G9" s="6">
        <f t="shared" si="1"/>
        <v>554208.24</v>
      </c>
    </row>
    <row r="10" spans="1:7" x14ac:dyDescent="0.2">
      <c r="A10" s="27" t="s">
        <v>135</v>
      </c>
      <c r="B10" s="6">
        <v>282462.28999999998</v>
      </c>
      <c r="C10" s="6">
        <v>9000</v>
      </c>
      <c r="D10" s="6">
        <f t="shared" si="0"/>
        <v>291462.28999999998</v>
      </c>
      <c r="E10" s="6">
        <v>170478.96</v>
      </c>
      <c r="F10" s="6">
        <v>170430.93</v>
      </c>
      <c r="G10" s="6">
        <f t="shared" si="1"/>
        <v>120983.32999999999</v>
      </c>
    </row>
    <row r="11" spans="1:7" x14ac:dyDescent="0.2">
      <c r="A11" s="27" t="s">
        <v>136</v>
      </c>
      <c r="B11" s="6">
        <v>275433.52</v>
      </c>
      <c r="C11" s="6">
        <v>14500</v>
      </c>
      <c r="D11" s="6">
        <f t="shared" si="0"/>
        <v>289933.52</v>
      </c>
      <c r="E11" s="6">
        <v>165776.64000000001</v>
      </c>
      <c r="F11" s="6">
        <v>163608.20000000001</v>
      </c>
      <c r="G11" s="6">
        <f t="shared" si="1"/>
        <v>124156.88</v>
      </c>
    </row>
    <row r="12" spans="1:7" x14ac:dyDescent="0.2">
      <c r="A12" s="27" t="s">
        <v>137</v>
      </c>
      <c r="B12" s="6">
        <v>1127994.26</v>
      </c>
      <c r="C12" s="6">
        <v>178893.8</v>
      </c>
      <c r="D12" s="6">
        <f t="shared" si="0"/>
        <v>1306888.06</v>
      </c>
      <c r="E12" s="6">
        <v>693900.2</v>
      </c>
      <c r="F12" s="6">
        <v>692272.23</v>
      </c>
      <c r="G12" s="6">
        <f t="shared" si="1"/>
        <v>612987.8600000001</v>
      </c>
    </row>
    <row r="13" spans="1:7" x14ac:dyDescent="0.2">
      <c r="A13" s="27" t="s">
        <v>138</v>
      </c>
      <c r="B13" s="6">
        <v>2275055.0299999998</v>
      </c>
      <c r="C13" s="6">
        <v>1139323.73</v>
      </c>
      <c r="D13" s="6">
        <f t="shared" ref="D13" si="2">B13+C13</f>
        <v>3414378.76</v>
      </c>
      <c r="E13" s="6">
        <v>2300327.36</v>
      </c>
      <c r="F13" s="6">
        <v>2292858.83</v>
      </c>
      <c r="G13" s="6">
        <f t="shared" ref="G13" si="3">D13-E13</f>
        <v>1114051.3999999999</v>
      </c>
    </row>
    <row r="14" spans="1:7" x14ac:dyDescent="0.2">
      <c r="A14" s="27" t="s">
        <v>139</v>
      </c>
      <c r="B14" s="6">
        <v>879371.88</v>
      </c>
      <c r="C14" s="6">
        <v>241892</v>
      </c>
      <c r="D14" s="6">
        <f t="shared" ref="D14" si="4">B14+C14</f>
        <v>1121263.8799999999</v>
      </c>
      <c r="E14" s="6">
        <v>653343.14</v>
      </c>
      <c r="F14" s="6">
        <v>650736.43000000005</v>
      </c>
      <c r="G14" s="6">
        <f t="shared" ref="G14" si="5">D14-E14</f>
        <v>467920.73999999987</v>
      </c>
    </row>
    <row r="15" spans="1:7" x14ac:dyDescent="0.2">
      <c r="A15" s="27" t="s">
        <v>140</v>
      </c>
      <c r="B15" s="6">
        <v>10361042.279999999</v>
      </c>
      <c r="C15" s="6">
        <v>2137110</v>
      </c>
      <c r="D15" s="6">
        <f t="shared" ref="D15" si="6">B15+C15</f>
        <v>12498152.279999999</v>
      </c>
      <c r="E15" s="6">
        <v>9247688.8599999994</v>
      </c>
      <c r="F15" s="6">
        <v>9871344.1999999993</v>
      </c>
      <c r="G15" s="6">
        <f t="shared" ref="G15" si="7">D15-E15</f>
        <v>3250463.42</v>
      </c>
    </row>
    <row r="16" spans="1:7" x14ac:dyDescent="0.2">
      <c r="A16" s="27" t="s">
        <v>141</v>
      </c>
      <c r="B16" s="6">
        <v>373720.14</v>
      </c>
      <c r="C16" s="6">
        <v>172313</v>
      </c>
      <c r="D16" s="6">
        <f t="shared" ref="D16" si="8">B16+C16</f>
        <v>546033.14</v>
      </c>
      <c r="E16" s="6">
        <v>69352.639999999999</v>
      </c>
      <c r="F16" s="6">
        <v>73422.64</v>
      </c>
      <c r="G16" s="6">
        <f t="shared" ref="G16" si="9">D16-E16</f>
        <v>476680.5</v>
      </c>
    </row>
    <row r="17" spans="1:7" x14ac:dyDescent="0.2">
      <c r="A17" s="27" t="s">
        <v>142</v>
      </c>
      <c r="B17" s="6">
        <v>11151435.41</v>
      </c>
      <c r="C17" s="6">
        <v>14068403.619999999</v>
      </c>
      <c r="D17" s="6">
        <f t="shared" ref="D17" si="10">B17+C17</f>
        <v>25219839.030000001</v>
      </c>
      <c r="E17" s="6">
        <v>7122631.79</v>
      </c>
      <c r="F17" s="6">
        <v>7104855.2800000003</v>
      </c>
      <c r="G17" s="6">
        <f t="shared" ref="G17" si="11">D17-E17</f>
        <v>18097207.240000002</v>
      </c>
    </row>
    <row r="18" spans="1:7" x14ac:dyDescent="0.2">
      <c r="A18" s="27" t="s">
        <v>143</v>
      </c>
      <c r="B18" s="6">
        <v>730333.89</v>
      </c>
      <c r="C18" s="6">
        <v>86703</v>
      </c>
      <c r="D18" s="6">
        <f t="shared" ref="D18" si="12">B18+C18</f>
        <v>817036.89</v>
      </c>
      <c r="E18" s="6">
        <v>357033.72</v>
      </c>
      <c r="F18" s="6">
        <v>354648.54</v>
      </c>
      <c r="G18" s="6">
        <f t="shared" ref="G18" si="13">D18-E18</f>
        <v>460003.17000000004</v>
      </c>
    </row>
    <row r="19" spans="1:7" x14ac:dyDescent="0.2">
      <c r="A19" s="27" t="s">
        <v>144</v>
      </c>
      <c r="B19" s="6">
        <v>9766847.8200000003</v>
      </c>
      <c r="C19" s="6">
        <v>4672130.3899999997</v>
      </c>
      <c r="D19" s="6">
        <f t="shared" ref="D19" si="14">B19+C19</f>
        <v>14438978.210000001</v>
      </c>
      <c r="E19" s="6">
        <v>8909406.0899999999</v>
      </c>
      <c r="F19" s="6">
        <v>8712709.0199999996</v>
      </c>
      <c r="G19" s="6">
        <f t="shared" ref="G19" si="15">D19-E19</f>
        <v>5529572.120000001</v>
      </c>
    </row>
    <row r="20" spans="1:7" x14ac:dyDescent="0.2">
      <c r="A20" s="27" t="s">
        <v>145</v>
      </c>
      <c r="B20" s="6">
        <v>1163683.71</v>
      </c>
      <c r="C20" s="6">
        <v>887516</v>
      </c>
      <c r="D20" s="6">
        <f t="shared" ref="D20" si="16">B20+C20</f>
        <v>2051199.71</v>
      </c>
      <c r="E20" s="6">
        <v>1162060.47</v>
      </c>
      <c r="F20" s="6">
        <v>1158477.5900000001</v>
      </c>
      <c r="G20" s="6">
        <f t="shared" ref="G20" si="17">D20-E20</f>
        <v>889139.24</v>
      </c>
    </row>
    <row r="21" spans="1:7" x14ac:dyDescent="0.2">
      <c r="A21" s="27" t="s">
        <v>146</v>
      </c>
      <c r="B21" s="6">
        <v>1208576.83</v>
      </c>
      <c r="C21" s="6">
        <v>638036</v>
      </c>
      <c r="D21" s="6">
        <f t="shared" ref="D21" si="18">B21+C21</f>
        <v>1846612.83</v>
      </c>
      <c r="E21" s="6">
        <v>1010138.63</v>
      </c>
      <c r="F21" s="6">
        <v>1010691.27</v>
      </c>
      <c r="G21" s="6">
        <f t="shared" ref="G21" si="19">D21-E21</f>
        <v>836474.20000000007</v>
      </c>
    </row>
    <row r="22" spans="1:7" x14ac:dyDescent="0.2">
      <c r="A22" s="27" t="s">
        <v>147</v>
      </c>
      <c r="B22" s="6">
        <v>1344552.37</v>
      </c>
      <c r="C22" s="6">
        <v>234268</v>
      </c>
      <c r="D22" s="6">
        <f t="shared" ref="D22" si="20">B22+C22</f>
        <v>1578820.37</v>
      </c>
      <c r="E22" s="6">
        <v>874196.99</v>
      </c>
      <c r="F22" s="6">
        <v>870260.19</v>
      </c>
      <c r="G22" s="6">
        <f t="shared" ref="G22" si="21">D22-E22</f>
        <v>704623.38000000012</v>
      </c>
    </row>
    <row r="23" spans="1:7" x14ac:dyDescent="0.2">
      <c r="A23" s="27" t="s">
        <v>148</v>
      </c>
      <c r="B23" s="6">
        <v>280033.52</v>
      </c>
      <c r="C23" s="6">
        <v>30383</v>
      </c>
      <c r="D23" s="6">
        <f t="shared" ref="D23" si="22">B23+C23</f>
        <v>310416.52</v>
      </c>
      <c r="E23" s="6">
        <v>141206.39999999999</v>
      </c>
      <c r="F23" s="6">
        <v>139037.96</v>
      </c>
      <c r="G23" s="6">
        <f t="shared" ref="G23" si="23">D23-E23</f>
        <v>169210.12000000002</v>
      </c>
    </row>
    <row r="24" spans="1:7" x14ac:dyDescent="0.2">
      <c r="A24" s="27" t="s">
        <v>149</v>
      </c>
      <c r="B24" s="6">
        <v>1786497.39</v>
      </c>
      <c r="C24" s="6">
        <v>474955</v>
      </c>
      <c r="D24" s="6">
        <f t="shared" ref="D24" si="24">B24+C24</f>
        <v>2261452.3899999997</v>
      </c>
      <c r="E24" s="6">
        <v>1654380.23</v>
      </c>
      <c r="F24" s="6">
        <v>1650215.04</v>
      </c>
      <c r="G24" s="6">
        <f t="shared" ref="G24" si="25">D24-E24</f>
        <v>607072.15999999968</v>
      </c>
    </row>
    <row r="25" spans="1:7" x14ac:dyDescent="0.2">
      <c r="A25" s="27" t="s">
        <v>150</v>
      </c>
      <c r="B25" s="6">
        <v>826446.64</v>
      </c>
      <c r="C25" s="6">
        <v>2159928.48</v>
      </c>
      <c r="D25" s="6">
        <f t="shared" ref="D25" si="26">B25+C25</f>
        <v>2986375.12</v>
      </c>
      <c r="E25" s="6">
        <v>1973702.48</v>
      </c>
      <c r="F25" s="6">
        <v>1975761.26</v>
      </c>
      <c r="G25" s="6">
        <f t="shared" ref="G25" si="27">D25-E25</f>
        <v>1012672.6400000001</v>
      </c>
    </row>
    <row r="26" spans="1:7" x14ac:dyDescent="0.2">
      <c r="A26" s="27" t="s">
        <v>151</v>
      </c>
      <c r="B26" s="6">
        <v>521433.52</v>
      </c>
      <c r="C26" s="6">
        <v>1012696</v>
      </c>
      <c r="D26" s="6">
        <f t="shared" ref="D26" si="28">B26+C26</f>
        <v>1534129.52</v>
      </c>
      <c r="E26" s="6">
        <v>419846.2</v>
      </c>
      <c r="F26" s="6">
        <v>429684.76</v>
      </c>
      <c r="G26" s="6">
        <f t="shared" ref="G26" si="29">D26-E26</f>
        <v>1114283.32</v>
      </c>
    </row>
    <row r="27" spans="1:7" x14ac:dyDescent="0.2">
      <c r="A27" s="27" t="s">
        <v>152</v>
      </c>
      <c r="B27" s="6">
        <v>440540.86</v>
      </c>
      <c r="C27" s="6">
        <v>-48600</v>
      </c>
      <c r="D27" s="6">
        <f t="shared" ref="D27" si="30">B27+C27</f>
        <v>391940.86</v>
      </c>
      <c r="E27" s="6">
        <v>137199.06</v>
      </c>
      <c r="F27" s="6">
        <v>135171.1</v>
      </c>
      <c r="G27" s="6">
        <f t="shared" ref="G27" si="31">D27-E27</f>
        <v>254741.8</v>
      </c>
    </row>
    <row r="28" spans="1:7" x14ac:dyDescent="0.2">
      <c r="A28" s="27" t="s">
        <v>153</v>
      </c>
      <c r="B28" s="6">
        <v>6722986.8700000001</v>
      </c>
      <c r="C28" s="6">
        <v>57148.68</v>
      </c>
      <c r="D28" s="6">
        <f t="shared" ref="D28" si="32">B28+C28</f>
        <v>6780135.5499999998</v>
      </c>
      <c r="E28" s="6">
        <v>3675967.06</v>
      </c>
      <c r="F28" s="6">
        <v>2936603.05</v>
      </c>
      <c r="G28" s="6">
        <f t="shared" ref="G28" si="33">D28-E28</f>
        <v>3104168.4899999998</v>
      </c>
    </row>
    <row r="29" spans="1:7" x14ac:dyDescent="0.2">
      <c r="A29" s="27" t="s">
        <v>154</v>
      </c>
      <c r="B29" s="6">
        <v>1038846.8</v>
      </c>
      <c r="C29" s="6">
        <v>166680</v>
      </c>
      <c r="D29" s="6">
        <f t="shared" ref="D29" si="34">B29+C29</f>
        <v>1205526.8</v>
      </c>
      <c r="E29" s="6">
        <v>358103.18</v>
      </c>
      <c r="F29" s="6">
        <v>360092.54</v>
      </c>
      <c r="G29" s="6">
        <f t="shared" ref="G29" si="35">D29-E29</f>
        <v>847423.62000000011</v>
      </c>
    </row>
    <row r="30" spans="1:7" x14ac:dyDescent="0.2">
      <c r="A30" s="27" t="s">
        <v>155</v>
      </c>
      <c r="B30" s="6">
        <v>327033.52</v>
      </c>
      <c r="C30" s="6">
        <v>1800</v>
      </c>
      <c r="D30" s="6">
        <f t="shared" ref="D30" si="36">B30+C30</f>
        <v>328833.52</v>
      </c>
      <c r="E30" s="6">
        <v>193900.81</v>
      </c>
      <c r="F30" s="6">
        <v>192857.37</v>
      </c>
      <c r="G30" s="6">
        <f t="shared" ref="G30" si="37">D30-E30</f>
        <v>134932.71000000002</v>
      </c>
    </row>
    <row r="31" spans="1:7" x14ac:dyDescent="0.2">
      <c r="A31" s="27"/>
      <c r="B31" s="6"/>
      <c r="C31" s="6"/>
      <c r="D31" s="6"/>
      <c r="E31" s="6"/>
      <c r="F31" s="6"/>
      <c r="G31" s="6"/>
    </row>
    <row r="32" spans="1:7" x14ac:dyDescent="0.2">
      <c r="A32" s="13" t="s">
        <v>50</v>
      </c>
      <c r="B32" s="21">
        <f t="shared" ref="B32:G32" si="38">SUM(B6:B31)</f>
        <v>67470891.889999986</v>
      </c>
      <c r="C32" s="21">
        <f t="shared" si="38"/>
        <v>29990048.210000001</v>
      </c>
      <c r="D32" s="21">
        <f t="shared" si="38"/>
        <v>97460940.099999979</v>
      </c>
      <c r="E32" s="21">
        <f t="shared" si="38"/>
        <v>52448424.299999997</v>
      </c>
      <c r="F32" s="21">
        <f t="shared" si="38"/>
        <v>52029400.549999997</v>
      </c>
      <c r="G32" s="21">
        <f t="shared" si="38"/>
        <v>45012515.800000004</v>
      </c>
    </row>
    <row r="35" spans="1:7" ht="45" customHeight="1" x14ac:dyDescent="0.2">
      <c r="A35" s="34" t="s">
        <v>157</v>
      </c>
      <c r="B35" s="32"/>
      <c r="C35" s="32"/>
      <c r="D35" s="32"/>
      <c r="E35" s="32"/>
      <c r="F35" s="32"/>
      <c r="G35" s="33"/>
    </row>
    <row r="36" spans="1:7" x14ac:dyDescent="0.2">
      <c r="A36" s="37" t="s">
        <v>51</v>
      </c>
      <c r="B36" s="34" t="s">
        <v>57</v>
      </c>
      <c r="C36" s="32"/>
      <c r="D36" s="32"/>
      <c r="E36" s="32"/>
      <c r="F36" s="33"/>
      <c r="G36" s="35" t="s">
        <v>56</v>
      </c>
    </row>
    <row r="37" spans="1:7" ht="22.5" x14ac:dyDescent="0.2">
      <c r="A37" s="38"/>
      <c r="B37" s="3" t="s">
        <v>52</v>
      </c>
      <c r="C37" s="3" t="s">
        <v>117</v>
      </c>
      <c r="D37" s="3" t="s">
        <v>53</v>
      </c>
      <c r="E37" s="3" t="s">
        <v>54</v>
      </c>
      <c r="F37" s="3" t="s">
        <v>55</v>
      </c>
      <c r="G37" s="36"/>
    </row>
    <row r="38" spans="1:7" x14ac:dyDescent="0.2">
      <c r="A38" s="39"/>
      <c r="B38" s="4">
        <v>1</v>
      </c>
      <c r="C38" s="4">
        <v>2</v>
      </c>
      <c r="D38" s="4" t="s">
        <v>118</v>
      </c>
      <c r="E38" s="4">
        <v>4</v>
      </c>
      <c r="F38" s="4">
        <v>5</v>
      </c>
      <c r="G38" s="4" t="s">
        <v>119</v>
      </c>
    </row>
    <row r="39" spans="1:7" x14ac:dyDescent="0.2">
      <c r="A39" s="28" t="s">
        <v>8</v>
      </c>
      <c r="B39" s="6">
        <v>0</v>
      </c>
      <c r="C39" s="6">
        <v>0</v>
      </c>
      <c r="D39" s="6">
        <f>B39+C39</f>
        <v>0</v>
      </c>
      <c r="E39" s="6">
        <v>0</v>
      </c>
      <c r="F39" s="6">
        <v>0</v>
      </c>
      <c r="G39" s="6">
        <f>D39-E39</f>
        <v>0</v>
      </c>
    </row>
    <row r="40" spans="1:7" x14ac:dyDescent="0.2">
      <c r="A40" s="28" t="s">
        <v>9</v>
      </c>
      <c r="B40" s="6">
        <v>0</v>
      </c>
      <c r="C40" s="6">
        <v>0</v>
      </c>
      <c r="D40" s="6">
        <f t="shared" ref="D40:D42" si="39">B40+C40</f>
        <v>0</v>
      </c>
      <c r="E40" s="6">
        <v>0</v>
      </c>
      <c r="F40" s="6">
        <v>0</v>
      </c>
      <c r="G40" s="6">
        <f t="shared" ref="G40:G42" si="40">D40-E40</f>
        <v>0</v>
      </c>
    </row>
    <row r="41" spans="1:7" x14ac:dyDescent="0.2">
      <c r="A41" s="28" t="s">
        <v>10</v>
      </c>
      <c r="B41" s="6">
        <v>0</v>
      </c>
      <c r="C41" s="6">
        <v>0</v>
      </c>
      <c r="D41" s="6">
        <f t="shared" si="39"/>
        <v>0</v>
      </c>
      <c r="E41" s="6">
        <v>0</v>
      </c>
      <c r="F41" s="6">
        <v>0</v>
      </c>
      <c r="G41" s="6">
        <f t="shared" si="40"/>
        <v>0</v>
      </c>
    </row>
    <row r="42" spans="1:7" x14ac:dyDescent="0.2">
      <c r="A42" s="28" t="s">
        <v>121</v>
      </c>
      <c r="B42" s="6">
        <v>0</v>
      </c>
      <c r="C42" s="6">
        <v>0</v>
      </c>
      <c r="D42" s="6">
        <f t="shared" si="39"/>
        <v>0</v>
      </c>
      <c r="E42" s="6">
        <v>0</v>
      </c>
      <c r="F42" s="6">
        <v>0</v>
      </c>
      <c r="G42" s="6">
        <f t="shared" si="40"/>
        <v>0</v>
      </c>
    </row>
    <row r="43" spans="1:7" x14ac:dyDescent="0.2">
      <c r="A43" s="13" t="s">
        <v>50</v>
      </c>
      <c r="B43" s="21">
        <f t="shared" ref="B43:G43" si="41">SUM(B39:B42)</f>
        <v>0</v>
      </c>
      <c r="C43" s="21">
        <f t="shared" si="41"/>
        <v>0</v>
      </c>
      <c r="D43" s="21">
        <f t="shared" si="41"/>
        <v>0</v>
      </c>
      <c r="E43" s="21">
        <f t="shared" si="41"/>
        <v>0</v>
      </c>
      <c r="F43" s="21">
        <f t="shared" si="41"/>
        <v>0</v>
      </c>
      <c r="G43" s="21">
        <f t="shared" si="41"/>
        <v>0</v>
      </c>
    </row>
    <row r="46" spans="1:7" ht="45" customHeight="1" x14ac:dyDescent="0.2">
      <c r="A46" s="34" t="s">
        <v>158</v>
      </c>
      <c r="B46" s="32"/>
      <c r="C46" s="32"/>
      <c r="D46" s="32"/>
      <c r="E46" s="32"/>
      <c r="F46" s="32"/>
      <c r="G46" s="33"/>
    </row>
    <row r="47" spans="1:7" x14ac:dyDescent="0.2">
      <c r="A47" s="37" t="s">
        <v>51</v>
      </c>
      <c r="B47" s="34" t="s">
        <v>57</v>
      </c>
      <c r="C47" s="32"/>
      <c r="D47" s="32"/>
      <c r="E47" s="32"/>
      <c r="F47" s="33"/>
      <c r="G47" s="35" t="s">
        <v>56</v>
      </c>
    </row>
    <row r="48" spans="1:7" ht="22.5" x14ac:dyDescent="0.2">
      <c r="A48" s="38"/>
      <c r="B48" s="3" t="s">
        <v>52</v>
      </c>
      <c r="C48" s="3" t="s">
        <v>117</v>
      </c>
      <c r="D48" s="3" t="s">
        <v>53</v>
      </c>
      <c r="E48" s="3" t="s">
        <v>54</v>
      </c>
      <c r="F48" s="3" t="s">
        <v>55</v>
      </c>
      <c r="G48" s="36"/>
    </row>
    <row r="49" spans="1:7" x14ac:dyDescent="0.2">
      <c r="A49" s="39"/>
      <c r="B49" s="4">
        <v>1</v>
      </c>
      <c r="C49" s="4">
        <v>2</v>
      </c>
      <c r="D49" s="4" t="s">
        <v>118</v>
      </c>
      <c r="E49" s="4">
        <v>4</v>
      </c>
      <c r="F49" s="4">
        <v>5</v>
      </c>
      <c r="G49" s="4" t="s">
        <v>119</v>
      </c>
    </row>
    <row r="50" spans="1:7" x14ac:dyDescent="0.2">
      <c r="A50" s="29" t="s">
        <v>12</v>
      </c>
      <c r="B50" s="6">
        <v>0</v>
      </c>
      <c r="C50" s="6">
        <v>0</v>
      </c>
      <c r="D50" s="6">
        <f t="shared" ref="D50:D56" si="42">B50+C50</f>
        <v>0</v>
      </c>
      <c r="E50" s="6">
        <v>0</v>
      </c>
      <c r="F50" s="6">
        <v>0</v>
      </c>
      <c r="G50" s="6">
        <f t="shared" ref="G50:G56" si="43">D50-E50</f>
        <v>0</v>
      </c>
    </row>
    <row r="51" spans="1:7" x14ac:dyDescent="0.2">
      <c r="A51" s="29" t="s">
        <v>11</v>
      </c>
      <c r="B51" s="6">
        <v>0</v>
      </c>
      <c r="C51" s="6">
        <v>0</v>
      </c>
      <c r="D51" s="6">
        <f t="shared" si="42"/>
        <v>0</v>
      </c>
      <c r="E51" s="6">
        <v>0</v>
      </c>
      <c r="F51" s="6">
        <v>0</v>
      </c>
      <c r="G51" s="6">
        <f t="shared" si="43"/>
        <v>0</v>
      </c>
    </row>
    <row r="52" spans="1:7" x14ac:dyDescent="0.2">
      <c r="A52" s="29" t="s">
        <v>13</v>
      </c>
      <c r="B52" s="6">
        <v>0</v>
      </c>
      <c r="C52" s="6">
        <v>0</v>
      </c>
      <c r="D52" s="6">
        <f t="shared" si="42"/>
        <v>0</v>
      </c>
      <c r="E52" s="6">
        <v>0</v>
      </c>
      <c r="F52" s="6">
        <v>0</v>
      </c>
      <c r="G52" s="6">
        <f t="shared" si="43"/>
        <v>0</v>
      </c>
    </row>
    <row r="53" spans="1:7" x14ac:dyDescent="0.2">
      <c r="A53" s="29" t="s">
        <v>25</v>
      </c>
      <c r="B53" s="6">
        <v>0</v>
      </c>
      <c r="C53" s="6">
        <v>0</v>
      </c>
      <c r="D53" s="6">
        <f t="shared" si="42"/>
        <v>0</v>
      </c>
      <c r="E53" s="6">
        <v>0</v>
      </c>
      <c r="F53" s="6">
        <v>0</v>
      </c>
      <c r="G53" s="6">
        <f t="shared" si="43"/>
        <v>0</v>
      </c>
    </row>
    <row r="54" spans="1:7" ht="11.25" customHeight="1" x14ac:dyDescent="0.2">
      <c r="A54" s="29" t="s">
        <v>26</v>
      </c>
      <c r="B54" s="6">
        <v>0</v>
      </c>
      <c r="C54" s="6">
        <v>0</v>
      </c>
      <c r="D54" s="6">
        <f t="shared" si="42"/>
        <v>0</v>
      </c>
      <c r="E54" s="6">
        <v>0</v>
      </c>
      <c r="F54" s="6">
        <v>0</v>
      </c>
      <c r="G54" s="6">
        <f t="shared" si="43"/>
        <v>0</v>
      </c>
    </row>
    <row r="55" spans="1:7" x14ac:dyDescent="0.2">
      <c r="A55" s="29" t="s">
        <v>128</v>
      </c>
      <c r="B55" s="6">
        <v>0</v>
      </c>
      <c r="C55" s="6">
        <v>0</v>
      </c>
      <c r="D55" s="6">
        <f t="shared" si="42"/>
        <v>0</v>
      </c>
      <c r="E55" s="6">
        <v>0</v>
      </c>
      <c r="F55" s="6">
        <v>0</v>
      </c>
      <c r="G55" s="6">
        <f t="shared" si="43"/>
        <v>0</v>
      </c>
    </row>
    <row r="56" spans="1:7" x14ac:dyDescent="0.2">
      <c r="A56" s="29" t="s">
        <v>14</v>
      </c>
      <c r="B56" s="6">
        <v>0</v>
      </c>
      <c r="C56" s="6">
        <v>0</v>
      </c>
      <c r="D56" s="6">
        <f t="shared" si="42"/>
        <v>0</v>
      </c>
      <c r="E56" s="6">
        <v>0</v>
      </c>
      <c r="F56" s="6">
        <v>0</v>
      </c>
      <c r="G56" s="6">
        <f t="shared" si="43"/>
        <v>0</v>
      </c>
    </row>
    <row r="57" spans="1:7" x14ac:dyDescent="0.2">
      <c r="A57" s="13" t="s">
        <v>50</v>
      </c>
      <c r="B57" s="21">
        <f t="shared" ref="B57:G57" si="44">SUM(B50:B56)</f>
        <v>0</v>
      </c>
      <c r="C57" s="21">
        <f t="shared" si="44"/>
        <v>0</v>
      </c>
      <c r="D57" s="21">
        <f t="shared" si="44"/>
        <v>0</v>
      </c>
      <c r="E57" s="21">
        <f t="shared" si="44"/>
        <v>0</v>
      </c>
      <c r="F57" s="21">
        <f t="shared" si="44"/>
        <v>0</v>
      </c>
      <c r="G57" s="21">
        <f t="shared" si="44"/>
        <v>0</v>
      </c>
    </row>
    <row r="59" spans="1:7" x14ac:dyDescent="0.2">
      <c r="A59" s="1" t="s">
        <v>120</v>
      </c>
    </row>
  </sheetData>
  <sheetProtection formatCells="0" formatColumns="0" formatRows="0" insertRows="0" deleteRows="0" autoFilter="0"/>
  <mergeCells count="12">
    <mergeCell ref="B47:F47"/>
    <mergeCell ref="G47:G48"/>
    <mergeCell ref="B36:F36"/>
    <mergeCell ref="G36:G37"/>
    <mergeCell ref="A46:G46"/>
    <mergeCell ref="A36:A38"/>
    <mergeCell ref="A47:A49"/>
    <mergeCell ref="B2:F2"/>
    <mergeCell ref="G2:G3"/>
    <mergeCell ref="A1:G1"/>
    <mergeCell ref="A35:G35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topLeftCell="A19" workbookViewId="0">
      <selection activeCell="E43" sqref="E43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4" t="s">
        <v>159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29459554.810000002</v>
      </c>
      <c r="C5" s="16">
        <f t="shared" si="0"/>
        <v>4515148.21</v>
      </c>
      <c r="D5" s="16">
        <f t="shared" si="0"/>
        <v>33974703.019999996</v>
      </c>
      <c r="E5" s="16">
        <f t="shared" si="0"/>
        <v>21817626.57</v>
      </c>
      <c r="F5" s="16">
        <f t="shared" si="0"/>
        <v>21588350.98</v>
      </c>
      <c r="G5" s="16">
        <f t="shared" si="0"/>
        <v>12157076.449999999</v>
      </c>
    </row>
    <row r="6" spans="1:7" x14ac:dyDescent="0.2">
      <c r="A6" s="30" t="s">
        <v>40</v>
      </c>
      <c r="B6" s="6">
        <v>2793806.78</v>
      </c>
      <c r="C6" s="6">
        <v>20000</v>
      </c>
      <c r="D6" s="6">
        <f>B6+C6</f>
        <v>2813806.78</v>
      </c>
      <c r="E6" s="6">
        <v>1872918.74</v>
      </c>
      <c r="F6" s="6">
        <v>1791405.07</v>
      </c>
      <c r="G6" s="6">
        <f>D6-E6</f>
        <v>940888.0399999998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122</v>
      </c>
      <c r="B8" s="6">
        <v>4864389.2699999996</v>
      </c>
      <c r="C8" s="6">
        <v>801492</v>
      </c>
      <c r="D8" s="6">
        <f t="shared" si="1"/>
        <v>5665881.2699999996</v>
      </c>
      <c r="E8" s="6">
        <v>3502944.53</v>
      </c>
      <c r="F8" s="6">
        <v>3480166.86</v>
      </c>
      <c r="G8" s="6">
        <f t="shared" si="2"/>
        <v>2162936.7399999998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2275055.0299999998</v>
      </c>
      <c r="C10" s="6">
        <v>1139323.73</v>
      </c>
      <c r="D10" s="6">
        <f t="shared" si="1"/>
        <v>3414378.76</v>
      </c>
      <c r="E10" s="6">
        <v>2300327.36</v>
      </c>
      <c r="F10" s="6">
        <v>2292858.83</v>
      </c>
      <c r="G10" s="6">
        <f t="shared" si="2"/>
        <v>1114051.3999999999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7761833.6699999999</v>
      </c>
      <c r="C12" s="6">
        <v>223828.68</v>
      </c>
      <c r="D12" s="6">
        <f t="shared" si="1"/>
        <v>7985662.3499999996</v>
      </c>
      <c r="E12" s="6">
        <v>4034070.24</v>
      </c>
      <c r="F12" s="6">
        <v>3296695.59</v>
      </c>
      <c r="G12" s="6">
        <f t="shared" si="2"/>
        <v>3951592.1099999994</v>
      </c>
    </row>
    <row r="13" spans="1:7" x14ac:dyDescent="0.2">
      <c r="A13" s="30" t="s">
        <v>18</v>
      </c>
      <c r="B13" s="6">
        <v>11764470.060000001</v>
      </c>
      <c r="C13" s="6">
        <v>2330503.7999999998</v>
      </c>
      <c r="D13" s="6">
        <f t="shared" si="1"/>
        <v>14094973.859999999</v>
      </c>
      <c r="E13" s="6">
        <v>10107365.699999999</v>
      </c>
      <c r="F13" s="6">
        <v>10727224.630000001</v>
      </c>
      <c r="G13" s="6">
        <f t="shared" si="2"/>
        <v>3987608.16</v>
      </c>
    </row>
    <row r="14" spans="1:7" x14ac:dyDescent="0.2">
      <c r="A14" s="10" t="s">
        <v>19</v>
      </c>
      <c r="B14" s="16">
        <f t="shared" ref="B14:G14" si="3">SUM(B15:B21)</f>
        <v>36663456.920000002</v>
      </c>
      <c r="C14" s="16">
        <f t="shared" si="3"/>
        <v>22302275.520000003</v>
      </c>
      <c r="D14" s="16">
        <f t="shared" si="3"/>
        <v>58965732.439999998</v>
      </c>
      <c r="E14" s="16">
        <f t="shared" si="3"/>
        <v>28237249.050000001</v>
      </c>
      <c r="F14" s="16">
        <f t="shared" si="3"/>
        <v>28035603.549999997</v>
      </c>
      <c r="G14" s="16">
        <f t="shared" si="3"/>
        <v>30728483.390000001</v>
      </c>
    </row>
    <row r="15" spans="1:7" x14ac:dyDescent="0.2">
      <c r="A15" s="30" t="s">
        <v>42</v>
      </c>
      <c r="B15" s="6">
        <v>2530410.0299999998</v>
      </c>
      <c r="C15" s="6">
        <v>1800</v>
      </c>
      <c r="D15" s="6">
        <f>B15+C15</f>
        <v>2532210.0299999998</v>
      </c>
      <c r="E15" s="6">
        <v>1118454.3400000001</v>
      </c>
      <c r="F15" s="6">
        <v>1105265.52</v>
      </c>
      <c r="G15" s="6">
        <f t="shared" ref="G15:G21" si="4">D15-E15</f>
        <v>1413755.6899999997</v>
      </c>
    </row>
    <row r="16" spans="1:7" x14ac:dyDescent="0.2">
      <c r="A16" s="30" t="s">
        <v>27</v>
      </c>
      <c r="B16" s="6">
        <v>20505274.129999999</v>
      </c>
      <c r="C16" s="6">
        <v>18857620.010000002</v>
      </c>
      <c r="D16" s="6">
        <f t="shared" ref="D16:D21" si="5">B16+C16</f>
        <v>39362894.140000001</v>
      </c>
      <c r="E16" s="6">
        <v>16310045.27</v>
      </c>
      <c r="F16" s="6">
        <v>16103163.449999999</v>
      </c>
      <c r="G16" s="6">
        <f t="shared" si="4"/>
        <v>23052848.870000001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2372260.54</v>
      </c>
      <c r="C18" s="6">
        <v>1525552</v>
      </c>
      <c r="D18" s="6">
        <f t="shared" si="5"/>
        <v>3897812.54</v>
      </c>
      <c r="E18" s="6">
        <v>2172199.1</v>
      </c>
      <c r="F18" s="6">
        <v>2169168.86</v>
      </c>
      <c r="G18" s="6">
        <f t="shared" si="4"/>
        <v>1725613.44</v>
      </c>
    </row>
    <row r="19" spans="1:7" x14ac:dyDescent="0.2">
      <c r="A19" s="30" t="s">
        <v>44</v>
      </c>
      <c r="B19" s="6">
        <v>1344552.37</v>
      </c>
      <c r="C19" s="6">
        <v>234268</v>
      </c>
      <c r="D19" s="6">
        <f t="shared" si="5"/>
        <v>1578820.37</v>
      </c>
      <c r="E19" s="6">
        <v>874196.99</v>
      </c>
      <c r="F19" s="6">
        <v>870260.19</v>
      </c>
      <c r="G19" s="6">
        <f t="shared" si="4"/>
        <v>704623.38000000012</v>
      </c>
    </row>
    <row r="20" spans="1:7" x14ac:dyDescent="0.2">
      <c r="A20" s="30" t="s">
        <v>45</v>
      </c>
      <c r="B20" s="6">
        <v>5450201.46</v>
      </c>
      <c r="C20" s="6">
        <v>944367.51</v>
      </c>
      <c r="D20" s="6">
        <f t="shared" si="5"/>
        <v>6394568.9699999997</v>
      </c>
      <c r="E20" s="6">
        <v>5845647.46</v>
      </c>
      <c r="F20" s="6">
        <v>5873162.79</v>
      </c>
      <c r="G20" s="6">
        <f t="shared" si="4"/>
        <v>548921.50999999978</v>
      </c>
    </row>
    <row r="21" spans="1:7" x14ac:dyDescent="0.2">
      <c r="A21" s="30" t="s">
        <v>4</v>
      </c>
      <c r="B21" s="6">
        <v>4460758.3899999997</v>
      </c>
      <c r="C21" s="6">
        <v>738668</v>
      </c>
      <c r="D21" s="6">
        <f t="shared" si="5"/>
        <v>5199426.3899999997</v>
      </c>
      <c r="E21" s="6">
        <v>1916705.89</v>
      </c>
      <c r="F21" s="6">
        <v>1914582.74</v>
      </c>
      <c r="G21" s="6">
        <f t="shared" si="4"/>
        <v>3282720.5</v>
      </c>
    </row>
    <row r="22" spans="1:7" x14ac:dyDescent="0.2">
      <c r="A22" s="10" t="s">
        <v>46</v>
      </c>
      <c r="B22" s="16">
        <f t="shared" ref="B22:G22" si="6">SUM(B23:B31)</f>
        <v>1347880.1600000001</v>
      </c>
      <c r="C22" s="16">
        <f t="shared" si="6"/>
        <v>3172624.48</v>
      </c>
      <c r="D22" s="16">
        <f t="shared" si="6"/>
        <v>4520504.6400000006</v>
      </c>
      <c r="E22" s="16">
        <f t="shared" si="6"/>
        <v>2393548.6800000002</v>
      </c>
      <c r="F22" s="16">
        <f t="shared" si="6"/>
        <v>2405446.02</v>
      </c>
      <c r="G22" s="16">
        <f t="shared" si="6"/>
        <v>2126955.96</v>
      </c>
    </row>
    <row r="23" spans="1:7" x14ac:dyDescent="0.2">
      <c r="A23" s="30" t="s">
        <v>28</v>
      </c>
      <c r="B23" s="6">
        <v>521433.52</v>
      </c>
      <c r="C23" s="6">
        <v>1012696</v>
      </c>
      <c r="D23" s="6">
        <f>B23+C23</f>
        <v>1534129.52</v>
      </c>
      <c r="E23" s="6">
        <v>419846.2</v>
      </c>
      <c r="F23" s="6">
        <v>429684.76</v>
      </c>
      <c r="G23" s="6">
        <f t="shared" ref="G23:G31" si="7">D23-E23</f>
        <v>1114283.32</v>
      </c>
    </row>
    <row r="24" spans="1:7" x14ac:dyDescent="0.2">
      <c r="A24" s="30" t="s">
        <v>23</v>
      </c>
      <c r="B24" s="6">
        <v>826446.64</v>
      </c>
      <c r="C24" s="6">
        <v>2159928.48</v>
      </c>
      <c r="D24" s="6">
        <f t="shared" ref="D24:D31" si="8">B24+C24</f>
        <v>2986375.12</v>
      </c>
      <c r="E24" s="6">
        <v>1973702.48</v>
      </c>
      <c r="F24" s="6">
        <v>1975761.26</v>
      </c>
      <c r="G24" s="6">
        <f t="shared" si="7"/>
        <v>1012672.6400000001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50</v>
      </c>
      <c r="B37" s="21">
        <f t="shared" ref="B37:G37" si="12">SUM(B32+B22+B14+B5)</f>
        <v>67470891.890000001</v>
      </c>
      <c r="C37" s="21">
        <f t="shared" si="12"/>
        <v>29990048.210000005</v>
      </c>
      <c r="D37" s="21">
        <f t="shared" si="12"/>
        <v>97460940.099999994</v>
      </c>
      <c r="E37" s="21">
        <f t="shared" si="12"/>
        <v>52448424.299999997</v>
      </c>
      <c r="F37" s="21">
        <f t="shared" si="12"/>
        <v>52029400.549999997</v>
      </c>
      <c r="G37" s="21">
        <f t="shared" si="12"/>
        <v>45012515.799999997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120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2023-10-30T19:34:38Z</cp:lastPrinted>
  <dcterms:created xsi:type="dcterms:W3CDTF">2014-02-10T03:37:14Z</dcterms:created>
  <dcterms:modified xsi:type="dcterms:W3CDTF">2023-10-30T19:34:56Z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