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57" i="4" l="1"/>
  <c r="E57" i="4"/>
  <c r="C57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B57" i="4"/>
  <c r="F43" i="4"/>
  <c r="E43" i="4"/>
  <c r="D42" i="4"/>
  <c r="G42" i="4" s="1"/>
  <c r="D41" i="4"/>
  <c r="G41" i="4" s="1"/>
  <c r="D40" i="4"/>
  <c r="G40" i="4" s="1"/>
  <c r="D39" i="4"/>
  <c r="G39" i="4" s="1"/>
  <c r="C43" i="4"/>
  <c r="B43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2" i="4"/>
  <c r="E32" i="4"/>
  <c r="C32" i="4"/>
  <c r="B32" i="4"/>
  <c r="G43" i="4" l="1"/>
  <c r="G57" i="4"/>
  <c r="D43" i="4"/>
  <c r="D57" i="4"/>
  <c r="G32" i="4"/>
  <c r="D32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6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<sst xmlns="http://schemas.openxmlformats.org/spreadsheetml/2006/main" count="220" uniqueCount="160">
  <si>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</si>
  <si>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</si>
  <si>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</si>
  <si>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</si>
  <si>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</si>
  <si>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</si>
  <si>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</si>
  <si>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</si>
  <si>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</si>
  <si>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</si>
  <si>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</si>
  <si>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</si>
  <si>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</si>
  <si>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</si>
  <si>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</si>
  <si>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</si>
  <si>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</si>
  <si>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</si>
  <si>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</si>
  <si>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</si>
  <si>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</si>
  <si>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</si>
  <si>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</si>
  <si>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</si>
  <si>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</si>
  <si>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</si>
  <si>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</si>
  <si>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</si>
  <si>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</si>
  <si>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</si>
  <si>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</si>
  <si>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</si>
  <si>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</si>
  <si>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</si>
  <si>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</si>
  <si>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</si>
  <si>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</si>
  <si>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</si>
  <si>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</si>
  <si>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</si>
  <si>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</si>
  <si>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</si>
  <si>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</si>
  <si>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</si>
  <si>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</si>
  <si>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</si>
  <si>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</si>
  <si>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</si>
  <si>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</si>
  <si>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</si>
  <si>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</si>
  <si>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</si>
  <si>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</si>
  <si>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</si>
  <si>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</si>
  <si>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</si>
  <si>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</si>
  <si>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</si>
  <si>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</si>
  <si>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</si>
  <si>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</si>
  <si>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</si>
  <si>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</si>
  <si>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</si>
  <si>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</si>
  <si>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</si>
  <si>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</si>
  <si>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</si>
  <si>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</si>
  <si>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</si>
  <si>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</si>
  <si>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</si>
  <si>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</si>
  <si>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</si>
  <si>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</si>
  <si>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</si>
  <si>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</si>
  <si>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</si>
  <si>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</si>
  <si>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</si>
  <si>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</si>
  <si>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</si>
  <si>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</si>
  <si>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</si>
  <si>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</si>
  <si>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</si>
  <si>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</si>
  <si>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</si>
  <si>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</si>
  <si>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</si>
  <si>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</si>
  <si>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</si>
  <si>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</si>
  <si>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</si>
  <si>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</si>
  <si>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</si>
  <si>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</si>
  <si>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</si>
  <si>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</si>
  <si>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</si>
  <si>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</si>
  <si>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</si>
  <si>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</si>
  <si>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</si>
  <si>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</si>
  <si>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</si>
  <si>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</si>
  <si>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</si>
  <si>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</si>
  <si>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</si>
  <si>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</si>
  <si>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</si>
  <si>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</si>
  <si>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</si>
  <si>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</si>
  <si>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</si>
  <si>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</si>
  <si>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</si>
  <si>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</si>
  <si>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</si>
  <si>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</si>
  <si>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</si>
  <si>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</si>
  <si>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</si>
  <si>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</si>
  <si>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</si>
  <si>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</si>
  <si>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</si>
  <si>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Santa Catarina, Gto
Estado Analítico del Ejercicio del Presupuesto de Egresos
Clasificación por Objeto del Gasto (Capítulo y Concepto)
Del 1 de Enero al 31 de Diciembre de 2023</t>
  </si>
  <si>
    <t>Municipio de Santa Catarina, Gto
Estado Analítico del Ejercicio del Presupuesto de Egresos
Clasificación Económica (por Tipo de Gasto)
Del 1 de Enero al 31 de Diciembre de 2023</t>
  </si>
  <si>
    <t>31111M340010000 DESPACHO DEL PRESIDENTE</t>
  </si>
  <si>
    <t>31111M340020000 SINDICATURA</t>
  </si>
  <si>
    <t>31111M340030000 DESPACHO DE REGIDORES</t>
  </si>
  <si>
    <t>31111M340040000 SECRETARIA DE H. AYUNTAM</t>
  </si>
  <si>
    <t>31111M340050000 DIRECCION DE PLANEACION</t>
  </si>
  <si>
    <t>31111M340060000 COORDINACION DE UMAIP</t>
  </si>
  <si>
    <t>31111M340070000 COORDINACION DE COMUNICA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</si>
  <si>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</si>
  <si>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</si>
  <si>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</si>
  <si>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</si>
  <si>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</t>
  </si>
  <si>
    <t>31111M340130000 DIRECCION DE CATASTRO</t>
  </si>
  <si>
    <t>31111M340140000 COORD DE SERVICIOS PUBLI</t>
  </si>
  <si>
    <t>31111M340150000 DIRECCION DE CASA DE CUL</t>
  </si>
  <si>
    <t>31111M340160000 DIRECCION DE DEPORTES</t>
  </si>
  <si>
    <t>31111M340170000 COORDINACION DE EDUCACIO</t>
  </si>
  <si>
    <t>31111M340180000 DIRECCION DE DESARROLLO</t>
  </si>
  <si>
    <t>31111M340190000 DIRECCION DE DESARROLLO</t>
  </si>
  <si>
    <t>31111M340200000 DIRECCION DE DESARROLLO</t>
  </si>
  <si>
    <t>31111M340210000 DIRECCION DE DESARROLLO</t>
  </si>
  <si>
    <t>31111M340220000 DIRECCION DE MIGRANTES</t>
  </si>
  <si>
    <t>31111M340230000 DIR. DE SEGURIDAD PUBLIC</t>
  </si>
  <si>
    <t>31111M340240000 COORDINACION DE PROTECCI</t>
  </si>
  <si>
    <t>31111M340250000 COORDINACION DE ECOLOGIA</t>
  </si>
  <si>
    <t>Municipio de Santa Catarina, Gto
Estado Analítico del Ejercicio del Presupuesto de Egresos
Clasificación Administrativa
Del 1 de Enero al 31 de Diciembre de 2023</t>
  </si>
  <si>
    <t>Municipio de Santa Catarina, Gto
Estado Analítico del Ejercicio del Presupuesto de Egresos
Clasificación Administrativa (Poderes)
Del 1 de Enero al 31 de Diciembre de 2023</t>
  </si>
  <si>
    <t>Municipio de Santa Catarina, Gto
Estado Analítico del Ejercicio del Presupuesto de Egresos
Clasificación Administrativa (Sector Paraestatal)
Del 1 de Enero al 31 de Diciembre de 2023</t>
  </si>
  <si>
    <t>Municipio de Santa Catarina, Gto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</si>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</sst>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6" fillId="0" borderId="12" xfId="9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" fillId="0" borderId="4" xfId="0" applyFont="1" applyBorder="1" applyProtection="1"/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82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866900" y="123729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723900</xdr:colOff>
      <xdr:row>82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362575" y="123825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Normal="100" workbookViewId="0">
      <selection activeCell="A11" sqref="A1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9" t="s">
        <v>128</v>
      </c>
      <c r="B1" s="39"/>
      <c r="C1" s="39"/>
      <c r="D1" s="39"/>
      <c r="E1" s="39"/>
      <c r="F1" s="39"/>
      <c r="G1" s="40"/>
    </row>
    <row r="2" spans="1:8" x14ac:dyDescent="0.2">
      <c r="A2" s="32"/>
      <c r="B2" s="41" t="s">
        <v>57</v>
      </c>
      <c r="C2" s="39"/>
      <c r="D2" s="39"/>
      <c r="E2" s="39"/>
      <c r="F2" s="40"/>
      <c r="G2" s="42" t="s">
        <v>56</v>
      </c>
    </row>
    <row r="3" spans="1:8" ht="24.95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8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40355073.910000004</v>
      </c>
      <c r="C5" s="15">
        <f>SUM(C6:C12)</f>
        <v>7523613.169999999</v>
      </c>
      <c r="D5" s="15">
        <f>B5+C5</f>
        <v>47878687.080000006</v>
      </c>
      <c r="E5" s="15">
        <f>SUM(E6:E12)</f>
        <v>34191656.339999996</v>
      </c>
      <c r="F5" s="15">
        <f>SUM(F6:F12)</f>
        <v>34049240.670000002</v>
      </c>
      <c r="G5" s="15">
        <f>D5-E5</f>
        <v>13687030.74000001</v>
      </c>
    </row>
    <row r="6" spans="1:8" x14ac:dyDescent="0.2">
      <c r="A6" s="24" t="s">
        <v>62</v>
      </c>
      <c r="B6" s="6">
        <v>24257863.350000001</v>
      </c>
      <c r="C6" s="6">
        <v>7508696.3200000003</v>
      </c>
      <c r="D6" s="6">
        <f t="shared" ref="D6:D69" si="0">B6+C6</f>
        <v>31766559.670000002</v>
      </c>
      <c r="E6" s="6">
        <v>19690084.890000001</v>
      </c>
      <c r="F6" s="6">
        <v>19690084.890000001</v>
      </c>
      <c r="G6" s="6">
        <f t="shared" ref="G6:G69" si="1">D6-E6</f>
        <v>12076474.780000001</v>
      </c>
      <c r="H6" s="11">
        <v>1100</v>
      </c>
    </row>
    <row r="7" spans="1:8" x14ac:dyDescent="0.2">
      <c r="A7" s="24" t="s">
        <v>63</v>
      </c>
      <c r="B7" s="6">
        <v>5460000</v>
      </c>
      <c r="C7" s="6">
        <v>1376865.83</v>
      </c>
      <c r="D7" s="6">
        <f t="shared" si="0"/>
        <v>6836865.8300000001</v>
      </c>
      <c r="E7" s="6">
        <v>6985813.0899999999</v>
      </c>
      <c r="F7" s="6">
        <v>6985813.0899999999</v>
      </c>
      <c r="G7" s="6">
        <f t="shared" si="1"/>
        <v>-148947.25999999978</v>
      </c>
      <c r="H7" s="11">
        <v>1200</v>
      </c>
    </row>
    <row r="8" spans="1:8" x14ac:dyDescent="0.2">
      <c r="A8" s="24" t="s">
        <v>64</v>
      </c>
      <c r="B8" s="6">
        <v>4603154.92</v>
      </c>
      <c r="C8" s="6">
        <v>215648.02</v>
      </c>
      <c r="D8" s="6">
        <f t="shared" si="0"/>
        <v>4818802.9399999995</v>
      </c>
      <c r="E8" s="6">
        <v>3961744.27</v>
      </c>
      <c r="F8" s="6">
        <v>3961744.27</v>
      </c>
      <c r="G8" s="6">
        <f t="shared" si="1"/>
        <v>857058.66999999946</v>
      </c>
      <c r="H8" s="11">
        <v>1300</v>
      </c>
    </row>
    <row r="9" spans="1:8" x14ac:dyDescent="0.2">
      <c r="A9" s="24" t="s">
        <v>33</v>
      </c>
      <c r="B9" s="6">
        <v>15000</v>
      </c>
      <c r="C9" s="6">
        <v>-9099.8799999999992</v>
      </c>
      <c r="D9" s="6">
        <f t="shared" si="0"/>
        <v>5900.1200000000008</v>
      </c>
      <c r="E9" s="6">
        <v>5400.72</v>
      </c>
      <c r="F9" s="6">
        <v>5400.72</v>
      </c>
      <c r="G9" s="6">
        <f t="shared" si="1"/>
        <v>499.40000000000055</v>
      </c>
      <c r="H9" s="11">
        <v>1400</v>
      </c>
    </row>
    <row r="10" spans="1:8" x14ac:dyDescent="0.2">
      <c r="A10" s="24" t="s">
        <v>65</v>
      </c>
      <c r="B10" s="6">
        <v>6019055.6399999997</v>
      </c>
      <c r="C10" s="6">
        <v>-1568497.12</v>
      </c>
      <c r="D10" s="6">
        <f t="shared" si="0"/>
        <v>4450558.5199999996</v>
      </c>
      <c r="E10" s="6">
        <v>3548613.37</v>
      </c>
      <c r="F10" s="6">
        <v>3406197.7</v>
      </c>
      <c r="G10" s="6">
        <f t="shared" si="1"/>
        <v>901945.14999999944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122</v>
      </c>
      <c r="B13" s="16">
        <f>SUM(B14:B22)</f>
        <v>2004500</v>
      </c>
      <c r="C13" s="16">
        <f>SUM(C14:C22)</f>
        <v>11113896.26</v>
      </c>
      <c r="D13" s="16">
        <f t="shared" si="0"/>
        <v>13118396.26</v>
      </c>
      <c r="E13" s="16">
        <f>SUM(E14:E22)</f>
        <v>8048728.1799999997</v>
      </c>
      <c r="F13" s="16">
        <f>SUM(F14:F22)</f>
        <v>8048728.1799999997</v>
      </c>
      <c r="G13" s="16">
        <f t="shared" si="1"/>
        <v>5069668.08</v>
      </c>
      <c r="H13" s="23">
        <v>0</v>
      </c>
    </row>
    <row r="14" spans="1:8" x14ac:dyDescent="0.2">
      <c r="A14" s="24" t="s">
        <v>67</v>
      </c>
      <c r="B14" s="6">
        <v>407000</v>
      </c>
      <c r="C14" s="6">
        <v>896771.49</v>
      </c>
      <c r="D14" s="6">
        <f t="shared" si="0"/>
        <v>1303771.49</v>
      </c>
      <c r="E14" s="6">
        <v>907737.11</v>
      </c>
      <c r="F14" s="6">
        <v>907737.11</v>
      </c>
      <c r="G14" s="6">
        <f t="shared" si="1"/>
        <v>396034.38</v>
      </c>
      <c r="H14" s="11">
        <v>2100</v>
      </c>
    </row>
    <row r="15" spans="1:8" x14ac:dyDescent="0.2">
      <c r="A15" s="24" t="s">
        <v>68</v>
      </c>
      <c r="B15" s="6">
        <v>198500</v>
      </c>
      <c r="C15" s="6">
        <v>490149.92</v>
      </c>
      <c r="D15" s="6">
        <f t="shared" si="0"/>
        <v>688649.91999999993</v>
      </c>
      <c r="E15" s="6">
        <v>500541.91</v>
      </c>
      <c r="F15" s="6">
        <v>500541.91</v>
      </c>
      <c r="G15" s="6">
        <f t="shared" si="1"/>
        <v>188108.00999999995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190000</v>
      </c>
      <c r="C17" s="6">
        <v>1763897.67</v>
      </c>
      <c r="D17" s="6">
        <f t="shared" si="0"/>
        <v>1953897.67</v>
      </c>
      <c r="E17" s="6">
        <v>1411934.89</v>
      </c>
      <c r="F17" s="6">
        <v>1411934.89</v>
      </c>
      <c r="G17" s="6">
        <f t="shared" si="1"/>
        <v>541962.78</v>
      </c>
      <c r="H17" s="11">
        <v>2400</v>
      </c>
    </row>
    <row r="18" spans="1:8" x14ac:dyDescent="0.2">
      <c r="A18" s="24" t="s">
        <v>71</v>
      </c>
      <c r="B18" s="6">
        <v>50000</v>
      </c>
      <c r="C18" s="6">
        <v>14000</v>
      </c>
      <c r="D18" s="6">
        <f t="shared" si="0"/>
        <v>64000</v>
      </c>
      <c r="E18" s="6">
        <v>42431.59</v>
      </c>
      <c r="F18" s="6">
        <v>42431.59</v>
      </c>
      <c r="G18" s="6">
        <f t="shared" si="1"/>
        <v>21568.410000000003</v>
      </c>
      <c r="H18" s="11">
        <v>2500</v>
      </c>
    </row>
    <row r="19" spans="1:8" x14ac:dyDescent="0.2">
      <c r="A19" s="24" t="s">
        <v>72</v>
      </c>
      <c r="B19" s="6">
        <v>1101000</v>
      </c>
      <c r="C19" s="6">
        <v>6504852.5199999996</v>
      </c>
      <c r="D19" s="6">
        <f t="shared" si="0"/>
        <v>7605852.5199999996</v>
      </c>
      <c r="E19" s="6">
        <v>4465493.58</v>
      </c>
      <c r="F19" s="6">
        <v>4465493.58</v>
      </c>
      <c r="G19" s="6">
        <f t="shared" si="1"/>
        <v>3140358.9399999995</v>
      </c>
      <c r="H19" s="11">
        <v>2600</v>
      </c>
    </row>
    <row r="20" spans="1:8" x14ac:dyDescent="0.2">
      <c r="A20" s="24" t="s">
        <v>73</v>
      </c>
      <c r="B20" s="6">
        <v>40000</v>
      </c>
      <c r="C20" s="6">
        <v>203997</v>
      </c>
      <c r="D20" s="6">
        <f t="shared" si="0"/>
        <v>243997</v>
      </c>
      <c r="E20" s="6">
        <v>99846.92</v>
      </c>
      <c r="F20" s="6">
        <v>99846.92</v>
      </c>
      <c r="G20" s="6">
        <f t="shared" si="1"/>
        <v>144150.08000000002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18000</v>
      </c>
      <c r="C22" s="6">
        <v>1240227.6599999999</v>
      </c>
      <c r="D22" s="6">
        <f t="shared" si="0"/>
        <v>1258227.6599999999</v>
      </c>
      <c r="E22" s="6">
        <v>620742.18000000005</v>
      </c>
      <c r="F22" s="6">
        <v>620742.18000000005</v>
      </c>
      <c r="G22" s="6">
        <f t="shared" si="1"/>
        <v>637485.47999999986</v>
      </c>
      <c r="H22" s="11">
        <v>2900</v>
      </c>
    </row>
    <row r="23" spans="1:8" x14ac:dyDescent="0.2">
      <c r="A23" s="22" t="s">
        <v>59</v>
      </c>
      <c r="B23" s="16">
        <f>SUM(B24:B32)</f>
        <v>8226440</v>
      </c>
      <c r="C23" s="16">
        <f>SUM(C24:C32)</f>
        <v>21854494.530000001</v>
      </c>
      <c r="D23" s="16">
        <f t="shared" si="0"/>
        <v>30080934.530000001</v>
      </c>
      <c r="E23" s="16">
        <f>SUM(E24:E32)</f>
        <v>19480412.57</v>
      </c>
      <c r="F23" s="16">
        <f>SUM(F24:F32)</f>
        <v>19480412.57</v>
      </c>
      <c r="G23" s="16">
        <f t="shared" si="1"/>
        <v>10600521.960000001</v>
      </c>
      <c r="H23" s="23">
        <v>0</v>
      </c>
    </row>
    <row r="24" spans="1:8" x14ac:dyDescent="0.2">
      <c r="A24" s="24" t="s">
        <v>76</v>
      </c>
      <c r="B24" s="6">
        <v>3242000</v>
      </c>
      <c r="C24" s="6">
        <v>5588582.79</v>
      </c>
      <c r="D24" s="6">
        <f t="shared" si="0"/>
        <v>8830582.7899999991</v>
      </c>
      <c r="E24" s="6">
        <v>6655160.04</v>
      </c>
      <c r="F24" s="6">
        <v>6655160.04</v>
      </c>
      <c r="G24" s="6">
        <f t="shared" si="1"/>
        <v>2175422.7499999991</v>
      </c>
      <c r="H24" s="11">
        <v>3100</v>
      </c>
    </row>
    <row r="25" spans="1:8" x14ac:dyDescent="0.2">
      <c r="A25" s="24" t="s">
        <v>77</v>
      </c>
      <c r="B25" s="6">
        <v>115000</v>
      </c>
      <c r="C25" s="6">
        <v>543826</v>
      </c>
      <c r="D25" s="6">
        <f t="shared" si="0"/>
        <v>658826</v>
      </c>
      <c r="E25" s="6">
        <v>634876.4</v>
      </c>
      <c r="F25" s="6">
        <v>634876.4</v>
      </c>
      <c r="G25" s="6">
        <f t="shared" si="1"/>
        <v>23949.599999999977</v>
      </c>
      <c r="H25" s="11">
        <v>3200</v>
      </c>
    </row>
    <row r="26" spans="1:8" x14ac:dyDescent="0.2">
      <c r="A26" s="24" t="s">
        <v>78</v>
      </c>
      <c r="B26" s="6">
        <v>361440</v>
      </c>
      <c r="C26" s="6">
        <v>860116.79</v>
      </c>
      <c r="D26" s="6">
        <f t="shared" si="0"/>
        <v>1221556.79</v>
      </c>
      <c r="E26" s="6">
        <v>1125720.75</v>
      </c>
      <c r="F26" s="6">
        <v>1125720.75</v>
      </c>
      <c r="G26" s="6">
        <f t="shared" si="1"/>
        <v>95836.040000000037</v>
      </c>
      <c r="H26" s="11">
        <v>3300</v>
      </c>
    </row>
    <row r="27" spans="1:8" x14ac:dyDescent="0.2">
      <c r="A27" s="24" t="s">
        <v>79</v>
      </c>
      <c r="B27" s="6">
        <v>363000</v>
      </c>
      <c r="C27" s="6">
        <v>922440</v>
      </c>
      <c r="D27" s="6">
        <f t="shared" si="0"/>
        <v>1285440</v>
      </c>
      <c r="E27" s="6">
        <v>731898.78</v>
      </c>
      <c r="F27" s="6">
        <v>731898.78</v>
      </c>
      <c r="G27" s="6">
        <f t="shared" si="1"/>
        <v>553541.22</v>
      </c>
      <c r="H27" s="11">
        <v>3400</v>
      </c>
    </row>
    <row r="28" spans="1:8" x14ac:dyDescent="0.2">
      <c r="A28" s="24" t="s">
        <v>80</v>
      </c>
      <c r="B28" s="6">
        <v>505000</v>
      </c>
      <c r="C28" s="6">
        <v>6230573.0199999996</v>
      </c>
      <c r="D28" s="6">
        <f t="shared" si="0"/>
        <v>6735573.0199999996</v>
      </c>
      <c r="E28" s="6">
        <v>2634501.56</v>
      </c>
      <c r="F28" s="6">
        <v>2634501.56</v>
      </c>
      <c r="G28" s="6">
        <f t="shared" si="1"/>
        <v>4101071.4599999995</v>
      </c>
      <c r="H28" s="11">
        <v>3500</v>
      </c>
    </row>
    <row r="29" spans="1:8" x14ac:dyDescent="0.2">
      <c r="A29" s="24" t="s">
        <v>81</v>
      </c>
      <c r="B29" s="6">
        <v>100000</v>
      </c>
      <c r="C29" s="6">
        <v>340000</v>
      </c>
      <c r="D29" s="6">
        <f t="shared" si="0"/>
        <v>440000</v>
      </c>
      <c r="E29" s="6">
        <v>311547.56</v>
      </c>
      <c r="F29" s="6">
        <v>311547.56</v>
      </c>
      <c r="G29" s="6">
        <f t="shared" si="1"/>
        <v>128452.44</v>
      </c>
      <c r="H29" s="11">
        <v>3600</v>
      </c>
    </row>
    <row r="30" spans="1:8" x14ac:dyDescent="0.2">
      <c r="A30" s="24" t="s">
        <v>82</v>
      </c>
      <c r="B30" s="6">
        <v>130000</v>
      </c>
      <c r="C30" s="6">
        <v>151580</v>
      </c>
      <c r="D30" s="6">
        <f t="shared" si="0"/>
        <v>281580</v>
      </c>
      <c r="E30" s="6">
        <v>125144.82</v>
      </c>
      <c r="F30" s="6">
        <v>125144.82</v>
      </c>
      <c r="G30" s="6">
        <f t="shared" si="1"/>
        <v>156435.18</v>
      </c>
      <c r="H30" s="11">
        <v>3700</v>
      </c>
    </row>
    <row r="31" spans="1:8" x14ac:dyDescent="0.2">
      <c r="A31" s="24" t="s">
        <v>83</v>
      </c>
      <c r="B31" s="6">
        <v>3060000</v>
      </c>
      <c r="C31" s="6">
        <v>5032337.93</v>
      </c>
      <c r="D31" s="6">
        <f t="shared" si="0"/>
        <v>8092337.9299999997</v>
      </c>
      <c r="E31" s="6">
        <v>6299456.6600000001</v>
      </c>
      <c r="F31" s="6">
        <v>6299456.6600000001</v>
      </c>
      <c r="G31" s="6">
        <f t="shared" si="1"/>
        <v>1792881.2699999996</v>
      </c>
      <c r="H31" s="11">
        <v>3800</v>
      </c>
    </row>
    <row r="32" spans="1:8" x14ac:dyDescent="0.2">
      <c r="A32" s="24" t="s">
        <v>18</v>
      </c>
      <c r="B32" s="6">
        <v>350000</v>
      </c>
      <c r="C32" s="6">
        <v>2185038</v>
      </c>
      <c r="D32" s="6">
        <f t="shared" si="0"/>
        <v>2535038</v>
      </c>
      <c r="E32" s="6">
        <v>962106</v>
      </c>
      <c r="F32" s="6">
        <v>962106</v>
      </c>
      <c r="G32" s="6">
        <f t="shared" si="1"/>
        <v>1572932</v>
      </c>
      <c r="H32" s="11">
        <v>3900</v>
      </c>
    </row>
    <row r="33" spans="1:8" x14ac:dyDescent="0.2">
      <c r="A33" s="22" t="s">
        <v>123</v>
      </c>
      <c r="B33" s="16">
        <f>SUM(B34:B42)</f>
        <v>7580201.46</v>
      </c>
      <c r="C33" s="16">
        <f>SUM(C34:C42)</f>
        <v>11558126.309999999</v>
      </c>
      <c r="D33" s="16">
        <f t="shared" si="0"/>
        <v>19138327.77</v>
      </c>
      <c r="E33" s="16">
        <f>SUM(E34:E42)</f>
        <v>17957222.079999998</v>
      </c>
      <c r="F33" s="16">
        <f>SUM(F34:F42)</f>
        <v>17957222.079999998</v>
      </c>
      <c r="G33" s="16">
        <f t="shared" si="1"/>
        <v>1181105.6900000013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5070201.46</v>
      </c>
      <c r="C35" s="6">
        <v>1029798.54</v>
      </c>
      <c r="D35" s="6">
        <f t="shared" si="0"/>
        <v>6100000</v>
      </c>
      <c r="E35" s="6">
        <v>6086460</v>
      </c>
      <c r="F35" s="6">
        <v>6086460</v>
      </c>
      <c r="G35" s="6">
        <f t="shared" si="1"/>
        <v>13540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2510000</v>
      </c>
      <c r="C37" s="6">
        <v>10528327.77</v>
      </c>
      <c r="D37" s="6">
        <f t="shared" si="0"/>
        <v>13038327.77</v>
      </c>
      <c r="E37" s="6">
        <v>11870762.08</v>
      </c>
      <c r="F37" s="6">
        <v>11870762.08</v>
      </c>
      <c r="G37" s="6">
        <f t="shared" si="1"/>
        <v>1167565.6899999995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124</v>
      </c>
      <c r="B43" s="16">
        <f>SUM(B44:B52)</f>
        <v>65000</v>
      </c>
      <c r="C43" s="16">
        <f>SUM(C44:C52)</f>
        <v>2564414</v>
      </c>
      <c r="D43" s="16">
        <f t="shared" si="0"/>
        <v>2629414</v>
      </c>
      <c r="E43" s="16">
        <f>SUM(E44:E52)</f>
        <v>2301233.5</v>
      </c>
      <c r="F43" s="16">
        <f>SUM(F44:F52)</f>
        <v>2301233.5</v>
      </c>
      <c r="G43" s="16">
        <f t="shared" si="1"/>
        <v>328180.5</v>
      </c>
      <c r="H43" s="23">
        <v>0</v>
      </c>
    </row>
    <row r="44" spans="1:8" x14ac:dyDescent="0.2">
      <c r="A44" s="5" t="s">
        <v>91</v>
      </c>
      <c r="B44" s="6">
        <v>0</v>
      </c>
      <c r="C44" s="6">
        <v>476634</v>
      </c>
      <c r="D44" s="6">
        <f t="shared" si="0"/>
        <v>476634</v>
      </c>
      <c r="E44" s="6">
        <v>400934</v>
      </c>
      <c r="F44" s="6">
        <v>400934</v>
      </c>
      <c r="G44" s="6">
        <f t="shared" si="1"/>
        <v>75700</v>
      </c>
      <c r="H44" s="11">
        <v>5100</v>
      </c>
    </row>
    <row r="45" spans="1:8" x14ac:dyDescent="0.2">
      <c r="A45" s="24" t="s">
        <v>92</v>
      </c>
      <c r="B45" s="6">
        <v>0</v>
      </c>
      <c r="C45" s="6">
        <v>171280</v>
      </c>
      <c r="D45" s="6">
        <f t="shared" si="0"/>
        <v>171280</v>
      </c>
      <c r="E45" s="6">
        <v>143330</v>
      </c>
      <c r="F45" s="6">
        <v>143330</v>
      </c>
      <c r="G45" s="6">
        <f t="shared" si="1"/>
        <v>27950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1726500</v>
      </c>
      <c r="D47" s="6">
        <f t="shared" si="0"/>
        <v>1726500</v>
      </c>
      <c r="E47" s="6">
        <v>1726500</v>
      </c>
      <c r="F47" s="6">
        <v>1726500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30000</v>
      </c>
      <c r="C49" s="6">
        <v>200000</v>
      </c>
      <c r="D49" s="6">
        <f t="shared" si="0"/>
        <v>230000</v>
      </c>
      <c r="E49" s="6">
        <v>30469.5</v>
      </c>
      <c r="F49" s="6">
        <v>30469.5</v>
      </c>
      <c r="G49" s="6">
        <f t="shared" si="1"/>
        <v>199530.5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35000</v>
      </c>
      <c r="C52" s="6">
        <v>-10000</v>
      </c>
      <c r="D52" s="6">
        <f t="shared" si="0"/>
        <v>25000</v>
      </c>
      <c r="E52" s="6">
        <v>0</v>
      </c>
      <c r="F52" s="6">
        <v>0</v>
      </c>
      <c r="G52" s="6">
        <f t="shared" si="1"/>
        <v>25000</v>
      </c>
      <c r="H52" s="11">
        <v>5900</v>
      </c>
    </row>
    <row r="53" spans="1:8" x14ac:dyDescent="0.2">
      <c r="A53" s="22" t="s">
        <v>60</v>
      </c>
      <c r="B53" s="16">
        <f>SUM(B54:B56)</f>
        <v>8759676.5199999996</v>
      </c>
      <c r="C53" s="16">
        <f>SUM(C54:C56)</f>
        <v>27525543.649999999</v>
      </c>
      <c r="D53" s="16">
        <f t="shared" si="0"/>
        <v>36285220.170000002</v>
      </c>
      <c r="E53" s="16">
        <f>SUM(E54:E56)</f>
        <v>31170339.57</v>
      </c>
      <c r="F53" s="16">
        <f>SUM(F54:F56)</f>
        <v>25831863.09</v>
      </c>
      <c r="G53" s="16">
        <f t="shared" si="1"/>
        <v>5114880.6000000015</v>
      </c>
      <c r="H53" s="23">
        <v>0</v>
      </c>
    </row>
    <row r="54" spans="1:8" x14ac:dyDescent="0.2">
      <c r="A54" s="24" t="s">
        <v>100</v>
      </c>
      <c r="B54" s="6">
        <v>8759676.5199999996</v>
      </c>
      <c r="C54" s="6">
        <v>27087694.489999998</v>
      </c>
      <c r="D54" s="6">
        <f t="shared" si="0"/>
        <v>35847371.009999998</v>
      </c>
      <c r="E54" s="6">
        <v>30758734.050000001</v>
      </c>
      <c r="F54" s="6">
        <v>25420257.57</v>
      </c>
      <c r="G54" s="6">
        <f t="shared" si="1"/>
        <v>5088636.9599999972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437849.16</v>
      </c>
      <c r="D55" s="6">
        <f t="shared" si="0"/>
        <v>437849.16</v>
      </c>
      <c r="E55" s="6">
        <v>411605.52</v>
      </c>
      <c r="F55" s="6">
        <v>411605.52</v>
      </c>
      <c r="G55" s="6">
        <f t="shared" si="1"/>
        <v>26243.639999999956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125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126</v>
      </c>
      <c r="B65" s="16">
        <f>SUM(B66:B68)</f>
        <v>480000</v>
      </c>
      <c r="C65" s="16">
        <f>SUM(C66:C68)</f>
        <v>655179.41</v>
      </c>
      <c r="D65" s="16">
        <f t="shared" si="0"/>
        <v>1135179.4100000001</v>
      </c>
      <c r="E65" s="16">
        <f>SUM(E66:E68)</f>
        <v>1036416.39</v>
      </c>
      <c r="F65" s="16">
        <f>SUM(F66:F68)</f>
        <v>1036416.39</v>
      </c>
      <c r="G65" s="16">
        <f t="shared" si="1"/>
        <v>98763.020000000135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480000</v>
      </c>
      <c r="C68" s="6">
        <v>655179.41</v>
      </c>
      <c r="D68" s="6">
        <f t="shared" si="0"/>
        <v>1135179.4100000001</v>
      </c>
      <c r="E68" s="6">
        <v>1036416.39</v>
      </c>
      <c r="F68" s="6">
        <v>1036416.39</v>
      </c>
      <c r="G68" s="6">
        <f t="shared" si="1"/>
        <v>98763.020000000135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67470891.890000001</v>
      </c>
      <c r="C77" s="18">
        <f t="shared" si="4"/>
        <v>82795267.329999983</v>
      </c>
      <c r="D77" s="18">
        <f t="shared" si="4"/>
        <v>150266159.22</v>
      </c>
      <c r="E77" s="18">
        <f t="shared" si="4"/>
        <v>114186008.62999998</v>
      </c>
      <c r="F77" s="18">
        <f t="shared" si="4"/>
        <v>108705116.48</v>
      </c>
      <c r="G77" s="18">
        <f t="shared" si="4"/>
        <v>36080150.590000011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B21" sqref="B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41" t="s">
        <v>129</v>
      </c>
      <c r="B1" s="39"/>
      <c r="C1" s="39"/>
      <c r="D1" s="39"/>
      <c r="E1" s="39"/>
      <c r="F1" s="39"/>
      <c r="G1" s="40"/>
    </row>
    <row r="2" spans="1:7" x14ac:dyDescent="0.2">
      <c r="A2" s="32"/>
      <c r="B2" s="41" t="s">
        <v>57</v>
      </c>
      <c r="C2" s="39"/>
      <c r="D2" s="39"/>
      <c r="E2" s="39"/>
      <c r="F2" s="40"/>
      <c r="G2" s="42" t="s">
        <v>56</v>
      </c>
    </row>
    <row r="3" spans="1:7" ht="24.95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37" customFormat="1" x14ac:dyDescent="0.2">
      <c r="A5" s="35"/>
      <c r="B5" s="36"/>
      <c r="C5" s="36"/>
      <c r="D5" s="36"/>
      <c r="E5" s="36"/>
      <c r="F5" s="36"/>
      <c r="G5" s="36"/>
    </row>
    <row r="6" spans="1:7" x14ac:dyDescent="0.2">
      <c r="A6" s="7" t="s">
        <v>0</v>
      </c>
      <c r="B6" s="19">
        <v>58166215.369999997</v>
      </c>
      <c r="C6" s="19">
        <v>52050130.270000003</v>
      </c>
      <c r="D6" s="19">
        <f>B6+C6</f>
        <v>110216345.64</v>
      </c>
      <c r="E6" s="19">
        <v>79678019.170000002</v>
      </c>
      <c r="F6" s="19">
        <v>79535603.5</v>
      </c>
      <c r="G6" s="19">
        <f>D6-E6</f>
        <v>30538326.469999999</v>
      </c>
    </row>
    <row r="7" spans="1:7" x14ac:dyDescent="0.2">
      <c r="A7" s="7"/>
      <c r="B7" s="19"/>
      <c r="C7" s="19"/>
      <c r="D7" s="19"/>
      <c r="E7" s="19"/>
      <c r="F7" s="19"/>
      <c r="G7" s="19"/>
    </row>
    <row r="8" spans="1:7" x14ac:dyDescent="0.2">
      <c r="A8" s="7" t="s">
        <v>1</v>
      </c>
      <c r="B8" s="19">
        <v>9304676.5199999996</v>
      </c>
      <c r="C8" s="19">
        <v>30745137.059999999</v>
      </c>
      <c r="D8" s="19">
        <f>B8+C8</f>
        <v>40049813.579999998</v>
      </c>
      <c r="E8" s="19">
        <v>34507989.460000001</v>
      </c>
      <c r="F8" s="19">
        <v>29169512.98</v>
      </c>
      <c r="G8" s="19">
        <f>D8-E8</f>
        <v>5541824.1199999973</v>
      </c>
    </row>
    <row r="9" spans="1:7" x14ac:dyDescent="0.2">
      <c r="A9" s="7"/>
      <c r="B9" s="19"/>
      <c r="C9" s="19"/>
      <c r="D9" s="19"/>
      <c r="E9" s="19"/>
      <c r="F9" s="19"/>
      <c r="G9" s="19"/>
    </row>
    <row r="10" spans="1:7" x14ac:dyDescent="0.2">
      <c r="A10" s="7" t="s">
        <v>2</v>
      </c>
      <c r="B10" s="19">
        <v>0</v>
      </c>
      <c r="C10" s="19">
        <v>0</v>
      </c>
      <c r="D10" s="19">
        <f>B10+C10</f>
        <v>0</v>
      </c>
      <c r="E10" s="19">
        <v>0</v>
      </c>
      <c r="F10" s="19">
        <v>0</v>
      </c>
      <c r="G10" s="19">
        <f>D10-E10</f>
        <v>0</v>
      </c>
    </row>
    <row r="11" spans="1:7" x14ac:dyDescent="0.2">
      <c r="A11" s="7"/>
      <c r="B11" s="19"/>
      <c r="C11" s="19"/>
      <c r="D11" s="19"/>
      <c r="E11" s="19"/>
      <c r="F11" s="19"/>
      <c r="G11" s="19"/>
    </row>
    <row r="12" spans="1:7" x14ac:dyDescent="0.2">
      <c r="A12" s="7" t="s">
        <v>39</v>
      </c>
      <c r="B12" s="19">
        <v>0</v>
      </c>
      <c r="C12" s="19">
        <v>0</v>
      </c>
      <c r="D12" s="19">
        <f>B12+C12</f>
        <v>0</v>
      </c>
      <c r="E12" s="19">
        <v>0</v>
      </c>
      <c r="F12" s="19">
        <v>0</v>
      </c>
      <c r="G12" s="19">
        <f>D12-E12</f>
        <v>0</v>
      </c>
    </row>
    <row r="13" spans="1:7" x14ac:dyDescent="0.2">
      <c r="A13" s="7"/>
      <c r="B13" s="19"/>
      <c r="C13" s="19"/>
      <c r="D13" s="19"/>
      <c r="E13" s="19"/>
      <c r="F13" s="19"/>
      <c r="G13" s="19"/>
    </row>
    <row r="14" spans="1:7" x14ac:dyDescent="0.2">
      <c r="A14" s="14" t="s">
        <v>36</v>
      </c>
      <c r="B14" s="20">
        <v>0</v>
      </c>
      <c r="C14" s="20">
        <v>0</v>
      </c>
      <c r="D14" s="20">
        <f>B14+C14</f>
        <v>0</v>
      </c>
      <c r="E14" s="20">
        <v>0</v>
      </c>
      <c r="F14" s="20">
        <v>0</v>
      </c>
      <c r="G14" s="20">
        <f>D14-E14</f>
        <v>0</v>
      </c>
    </row>
    <row r="15" spans="1:7" x14ac:dyDescent="0.2">
      <c r="A15" s="38"/>
      <c r="B15" s="20"/>
      <c r="C15" s="20"/>
      <c r="D15" s="20"/>
      <c r="E15" s="20"/>
      <c r="F15" s="20"/>
      <c r="G15" s="20"/>
    </row>
    <row r="16" spans="1:7" x14ac:dyDescent="0.2">
      <c r="A16" s="12" t="s">
        <v>50</v>
      </c>
      <c r="B16" s="18">
        <f t="shared" ref="B16:G16" si="0">SUM(B6+B8+B10+B12+B14)</f>
        <v>67470891.890000001</v>
      </c>
      <c r="C16" s="18">
        <f t="shared" si="0"/>
        <v>82795267.329999998</v>
      </c>
      <c r="D16" s="18">
        <f t="shared" si="0"/>
        <v>150266159.22</v>
      </c>
      <c r="E16" s="18">
        <f t="shared" si="0"/>
        <v>114186008.63</v>
      </c>
      <c r="F16" s="18">
        <f t="shared" si="0"/>
        <v>108705116.48</v>
      </c>
      <c r="G16" s="18">
        <f t="shared" si="0"/>
        <v>36080150.589999996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1" t="s">
        <v>155</v>
      </c>
      <c r="B1" s="39"/>
      <c r="C1" s="39"/>
      <c r="D1" s="39"/>
      <c r="E1" s="39"/>
      <c r="F1" s="39"/>
      <c r="G1" s="40"/>
    </row>
    <row r="2" spans="1:7" x14ac:dyDescent="0.2">
      <c r="A2" s="32"/>
      <c r="B2" s="41" t="s">
        <v>57</v>
      </c>
      <c r="C2" s="39"/>
      <c r="D2" s="39"/>
      <c r="E2" s="39"/>
      <c r="F2" s="40"/>
      <c r="G2" s="42" t="s">
        <v>56</v>
      </c>
    </row>
    <row r="3" spans="1:7" ht="24.95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130</v>
      </c>
      <c r="B6" s="6">
        <v>9924604.3499999996</v>
      </c>
      <c r="C6" s="6">
        <v>7791090.3399999999</v>
      </c>
      <c r="D6" s="6">
        <f>B6+C6</f>
        <v>17715694.689999998</v>
      </c>
      <c r="E6" s="6">
        <v>15835624.51</v>
      </c>
      <c r="F6" s="6">
        <v>15809117.4</v>
      </c>
      <c r="G6" s="6">
        <f>D6-E6</f>
        <v>1880070.1799999978</v>
      </c>
    </row>
    <row r="7" spans="1:7" x14ac:dyDescent="0.2">
      <c r="A7" s="27" t="s">
        <v>131</v>
      </c>
      <c r="B7" s="6">
        <v>526335.44999999995</v>
      </c>
      <c r="C7" s="6">
        <v>114873.27</v>
      </c>
      <c r="D7" s="6">
        <f t="shared" ref="D7:D12" si="0">B7+C7</f>
        <v>641208.72</v>
      </c>
      <c r="E7" s="6">
        <v>559925.9</v>
      </c>
      <c r="F7" s="6">
        <v>545797.93999999994</v>
      </c>
      <c r="G7" s="6">
        <f t="shared" ref="G7:G12" si="1">D7-E7</f>
        <v>81282.819999999949</v>
      </c>
    </row>
    <row r="8" spans="1:7" x14ac:dyDescent="0.2">
      <c r="A8" s="27" t="s">
        <v>132</v>
      </c>
      <c r="B8" s="6">
        <v>2793806.78</v>
      </c>
      <c r="C8" s="6">
        <v>-14282.98</v>
      </c>
      <c r="D8" s="6">
        <f t="shared" si="0"/>
        <v>2779523.8</v>
      </c>
      <c r="E8" s="6">
        <v>2751626.46</v>
      </c>
      <c r="F8" s="6">
        <v>2649845.86</v>
      </c>
      <c r="G8" s="6">
        <f t="shared" si="1"/>
        <v>27897.339999999851</v>
      </c>
    </row>
    <row r="9" spans="1:7" x14ac:dyDescent="0.2">
      <c r="A9" s="27" t="s">
        <v>133</v>
      </c>
      <c r="B9" s="6">
        <v>1341816.76</v>
      </c>
      <c r="C9" s="6">
        <v>159260.79</v>
      </c>
      <c r="D9" s="6">
        <f t="shared" si="0"/>
        <v>1501077.55</v>
      </c>
      <c r="E9" s="6">
        <v>1365861.15</v>
      </c>
      <c r="F9" s="6">
        <v>1365861.15</v>
      </c>
      <c r="G9" s="6">
        <f t="shared" si="1"/>
        <v>135216.40000000014</v>
      </c>
    </row>
    <row r="10" spans="1:7" x14ac:dyDescent="0.2">
      <c r="A10" s="27" t="s">
        <v>134</v>
      </c>
      <c r="B10" s="6">
        <v>282462.28999999998</v>
      </c>
      <c r="C10" s="6">
        <v>214780.3</v>
      </c>
      <c r="D10" s="6">
        <f t="shared" si="0"/>
        <v>497242.58999999997</v>
      </c>
      <c r="E10" s="6">
        <v>450293.23</v>
      </c>
      <c r="F10" s="6">
        <v>450293.23</v>
      </c>
      <c r="G10" s="6">
        <f t="shared" si="1"/>
        <v>46949.359999999986</v>
      </c>
    </row>
    <row r="11" spans="1:7" x14ac:dyDescent="0.2">
      <c r="A11" s="27" t="s">
        <v>135</v>
      </c>
      <c r="B11" s="6">
        <v>275433.52</v>
      </c>
      <c r="C11" s="6">
        <v>48187.58</v>
      </c>
      <c r="D11" s="6">
        <f t="shared" si="0"/>
        <v>323621.10000000003</v>
      </c>
      <c r="E11" s="6">
        <v>254226.4</v>
      </c>
      <c r="F11" s="6">
        <v>254226.4</v>
      </c>
      <c r="G11" s="6">
        <f t="shared" si="1"/>
        <v>69394.700000000041</v>
      </c>
    </row>
    <row r="12" spans="1:7" x14ac:dyDescent="0.2">
      <c r="A12" s="27" t="s">
        <v>136</v>
      </c>
      <c r="B12" s="6">
        <v>1127994.26</v>
      </c>
      <c r="C12" s="6">
        <v>569255.27</v>
      </c>
      <c r="D12" s="6">
        <f t="shared" si="0"/>
        <v>1697249.53</v>
      </c>
      <c r="E12" s="6">
        <v>1303897.02</v>
      </c>
      <c r="F12" s="6">
        <v>1303897.02</v>
      </c>
      <c r="G12" s="6">
        <f t="shared" si="1"/>
        <v>393352.51</v>
      </c>
    </row>
    <row r="13" spans="1:7" x14ac:dyDescent="0.2">
      <c r="A13" s="27" t="s">
        <v>137</v>
      </c>
      <c r="B13" s="6">
        <v>2275055.0299999998</v>
      </c>
      <c r="C13" s="6">
        <v>2581258.92</v>
      </c>
      <c r="D13" s="6">
        <f t="shared" ref="D13" si="2">B13+C13</f>
        <v>4856313.9499999993</v>
      </c>
      <c r="E13" s="6">
        <v>3081351.67</v>
      </c>
      <c r="F13" s="6">
        <v>3081351.67</v>
      </c>
      <c r="G13" s="6">
        <f t="shared" ref="G13" si="3">D13-E13</f>
        <v>1774962.2799999993</v>
      </c>
    </row>
    <row r="14" spans="1:7" x14ac:dyDescent="0.2">
      <c r="A14" s="27" t="s">
        <v>138</v>
      </c>
      <c r="B14" s="6">
        <v>879371.88</v>
      </c>
      <c r="C14" s="6">
        <v>253631.26</v>
      </c>
      <c r="D14" s="6">
        <f t="shared" ref="D14" si="4">B14+C14</f>
        <v>1133003.1400000001</v>
      </c>
      <c r="E14" s="6">
        <v>1008050.58</v>
      </c>
      <c r="F14" s="6">
        <v>1008050.58</v>
      </c>
      <c r="G14" s="6">
        <f t="shared" ref="G14" si="5">D14-E14</f>
        <v>124952.56000000017</v>
      </c>
    </row>
    <row r="15" spans="1:7" x14ac:dyDescent="0.2">
      <c r="A15" s="27" t="s">
        <v>139</v>
      </c>
      <c r="B15" s="6">
        <v>10361042.279999999</v>
      </c>
      <c r="C15" s="6">
        <v>24537316.539999999</v>
      </c>
      <c r="D15" s="6">
        <f t="shared" ref="D15" si="6">B15+C15</f>
        <v>34898358.82</v>
      </c>
      <c r="E15" s="6">
        <v>15941497.91</v>
      </c>
      <c r="F15" s="6">
        <v>15941497.91</v>
      </c>
      <c r="G15" s="6">
        <f t="shared" ref="G15" si="7">D15-E15</f>
        <v>18956860.91</v>
      </c>
    </row>
    <row r="16" spans="1:7" x14ac:dyDescent="0.2">
      <c r="A16" s="27" t="s">
        <v>140</v>
      </c>
      <c r="B16" s="6">
        <v>373720.14</v>
      </c>
      <c r="C16" s="6">
        <v>-84990.5</v>
      </c>
      <c r="D16" s="6">
        <f t="shared" ref="D16" si="8">B16+C16</f>
        <v>288729.64</v>
      </c>
      <c r="E16" s="6">
        <v>181988.65</v>
      </c>
      <c r="F16" s="6">
        <v>181988.65</v>
      </c>
      <c r="G16" s="6">
        <f t="shared" ref="G16" si="9">D16-E16</f>
        <v>106740.99000000002</v>
      </c>
    </row>
    <row r="17" spans="1:7" x14ac:dyDescent="0.2">
      <c r="A17" s="27" t="s">
        <v>141</v>
      </c>
      <c r="B17" s="6">
        <v>11151435.41</v>
      </c>
      <c r="C17" s="6">
        <v>28029117.670000002</v>
      </c>
      <c r="D17" s="6">
        <f t="shared" ref="D17" si="10">B17+C17</f>
        <v>39180553.079999998</v>
      </c>
      <c r="E17" s="6">
        <v>33892406.950000003</v>
      </c>
      <c r="F17" s="6">
        <v>28553930.469999999</v>
      </c>
      <c r="G17" s="6">
        <f t="shared" ref="G17" si="11">D17-E17</f>
        <v>5288146.1299999952</v>
      </c>
    </row>
    <row r="18" spans="1:7" x14ac:dyDescent="0.2">
      <c r="A18" s="27" t="s">
        <v>142</v>
      </c>
      <c r="B18" s="6">
        <v>730333.89</v>
      </c>
      <c r="C18" s="6">
        <v>35291.910000000003</v>
      </c>
      <c r="D18" s="6">
        <f t="shared" ref="D18" si="12">B18+C18</f>
        <v>765625.8</v>
      </c>
      <c r="E18" s="6">
        <v>536918.68000000005</v>
      </c>
      <c r="F18" s="6">
        <v>536918.68000000005</v>
      </c>
      <c r="G18" s="6">
        <f t="shared" ref="G18" si="13">D18-E18</f>
        <v>228707.12</v>
      </c>
    </row>
    <row r="19" spans="1:7" x14ac:dyDescent="0.2">
      <c r="A19" s="27" t="s">
        <v>143</v>
      </c>
      <c r="B19" s="6">
        <v>9766847.8200000003</v>
      </c>
      <c r="C19" s="6">
        <v>8208621.6699999999</v>
      </c>
      <c r="D19" s="6">
        <f t="shared" ref="D19" si="14">B19+C19</f>
        <v>17975469.490000002</v>
      </c>
      <c r="E19" s="6">
        <v>14583595.189999999</v>
      </c>
      <c r="F19" s="6">
        <v>14583595.189999999</v>
      </c>
      <c r="G19" s="6">
        <f t="shared" ref="G19" si="15">D19-E19</f>
        <v>3391874.3000000026</v>
      </c>
    </row>
    <row r="20" spans="1:7" x14ac:dyDescent="0.2">
      <c r="A20" s="27" t="s">
        <v>144</v>
      </c>
      <c r="B20" s="6">
        <v>1163683.71</v>
      </c>
      <c r="C20" s="6">
        <v>1391233.93</v>
      </c>
      <c r="D20" s="6">
        <f t="shared" ref="D20" si="16">B20+C20</f>
        <v>2554917.6399999997</v>
      </c>
      <c r="E20" s="6">
        <v>2151001.79</v>
      </c>
      <c r="F20" s="6">
        <v>2151001.79</v>
      </c>
      <c r="G20" s="6">
        <f t="shared" ref="G20" si="17">D20-E20</f>
        <v>403915.84999999963</v>
      </c>
    </row>
    <row r="21" spans="1:7" x14ac:dyDescent="0.2">
      <c r="A21" s="27" t="s">
        <v>145</v>
      </c>
      <c r="B21" s="6">
        <v>1208576.83</v>
      </c>
      <c r="C21" s="6">
        <v>674259.21</v>
      </c>
      <c r="D21" s="6">
        <f t="shared" ref="D21" si="18">B21+C21</f>
        <v>1882836.04</v>
      </c>
      <c r="E21" s="6">
        <v>1411825.94</v>
      </c>
      <c r="F21" s="6">
        <v>1411825.94</v>
      </c>
      <c r="G21" s="6">
        <f t="shared" ref="G21" si="19">D21-E21</f>
        <v>471010.10000000009</v>
      </c>
    </row>
    <row r="22" spans="1:7" x14ac:dyDescent="0.2">
      <c r="A22" s="27" t="s">
        <v>146</v>
      </c>
      <c r="B22" s="6">
        <v>1344552.37</v>
      </c>
      <c r="C22" s="6">
        <v>144449.23000000001</v>
      </c>
      <c r="D22" s="6">
        <f t="shared" ref="D22" si="20">B22+C22</f>
        <v>1489001.6</v>
      </c>
      <c r="E22" s="6">
        <v>1266614.6200000001</v>
      </c>
      <c r="F22" s="6">
        <v>1266614.6200000001</v>
      </c>
      <c r="G22" s="6">
        <f t="shared" ref="G22" si="21">D22-E22</f>
        <v>222386.97999999998</v>
      </c>
    </row>
    <row r="23" spans="1:7" x14ac:dyDescent="0.2">
      <c r="A23" s="27" t="s">
        <v>147</v>
      </c>
      <c r="B23" s="6">
        <v>280033.52</v>
      </c>
      <c r="C23" s="6">
        <v>37635.599999999999</v>
      </c>
      <c r="D23" s="6">
        <f t="shared" ref="D23" si="22">B23+C23</f>
        <v>317669.12</v>
      </c>
      <c r="E23" s="6">
        <v>173854.92</v>
      </c>
      <c r="F23" s="6">
        <v>173854.92</v>
      </c>
      <c r="G23" s="6">
        <f t="shared" ref="G23" si="23">D23-E23</f>
        <v>143814.19999999998</v>
      </c>
    </row>
    <row r="24" spans="1:7" x14ac:dyDescent="0.2">
      <c r="A24" s="27" t="s">
        <v>148</v>
      </c>
      <c r="B24" s="6">
        <v>1786497.39</v>
      </c>
      <c r="C24" s="6">
        <v>1147978.55</v>
      </c>
      <c r="D24" s="6">
        <f t="shared" ref="D24" si="24">B24+C24</f>
        <v>2934475.94</v>
      </c>
      <c r="E24" s="6">
        <v>2753183.15</v>
      </c>
      <c r="F24" s="6">
        <v>2753183.15</v>
      </c>
      <c r="G24" s="6">
        <f t="shared" ref="G24" si="25">D24-E24</f>
        <v>181292.79000000004</v>
      </c>
    </row>
    <row r="25" spans="1:7" x14ac:dyDescent="0.2">
      <c r="A25" s="27" t="s">
        <v>149</v>
      </c>
      <c r="B25" s="6">
        <v>826446.64</v>
      </c>
      <c r="C25" s="6">
        <v>6181502.1900000004</v>
      </c>
      <c r="D25" s="6">
        <f t="shared" ref="D25" si="26">B25+C25</f>
        <v>7007948.8300000001</v>
      </c>
      <c r="E25" s="6">
        <v>6849858.4500000002</v>
      </c>
      <c r="F25" s="6">
        <v>6849858.4500000002</v>
      </c>
      <c r="G25" s="6">
        <f t="shared" ref="G25" si="27">D25-E25</f>
        <v>158090.37999999989</v>
      </c>
    </row>
    <row r="26" spans="1:7" x14ac:dyDescent="0.2">
      <c r="A26" s="27" t="s">
        <v>150</v>
      </c>
      <c r="B26" s="6">
        <v>521433.52</v>
      </c>
      <c r="C26" s="6">
        <v>1398980.43</v>
      </c>
      <c r="D26" s="6">
        <f t="shared" ref="D26" si="28">B26+C26</f>
        <v>1920413.95</v>
      </c>
      <c r="E26" s="6">
        <v>1211408.1399999999</v>
      </c>
      <c r="F26" s="6">
        <v>1211408.1399999999</v>
      </c>
      <c r="G26" s="6">
        <f t="shared" ref="G26" si="29">D26-E26</f>
        <v>709005.81</v>
      </c>
    </row>
    <row r="27" spans="1:7" x14ac:dyDescent="0.2">
      <c r="A27" s="27" t="s">
        <v>151</v>
      </c>
      <c r="B27" s="6">
        <v>440540.86</v>
      </c>
      <c r="C27" s="6">
        <v>-41419.64</v>
      </c>
      <c r="D27" s="6">
        <f t="shared" ref="D27" si="30">B27+C27</f>
        <v>399121.22</v>
      </c>
      <c r="E27" s="6">
        <v>214562.32</v>
      </c>
      <c r="F27" s="6">
        <v>214562.32</v>
      </c>
      <c r="G27" s="6">
        <f t="shared" ref="G27" si="31">D27-E27</f>
        <v>184558.89999999997</v>
      </c>
    </row>
    <row r="28" spans="1:7" x14ac:dyDescent="0.2">
      <c r="A28" s="27" t="s">
        <v>152</v>
      </c>
      <c r="B28" s="6">
        <v>6722986.8700000001</v>
      </c>
      <c r="C28" s="6">
        <v>-503714.55</v>
      </c>
      <c r="D28" s="6">
        <f t="shared" ref="D28" si="32">B28+C28</f>
        <v>6219272.3200000003</v>
      </c>
      <c r="E28" s="6">
        <v>5517176.96</v>
      </c>
      <c r="F28" s="6">
        <v>5517176.96</v>
      </c>
      <c r="G28" s="6">
        <f t="shared" ref="G28" si="33">D28-E28</f>
        <v>702095.36000000034</v>
      </c>
    </row>
    <row r="29" spans="1:7" x14ac:dyDescent="0.2">
      <c r="A29" s="27" t="s">
        <v>153</v>
      </c>
      <c r="B29" s="6">
        <v>1038846.8</v>
      </c>
      <c r="C29" s="6">
        <v>-265420.89</v>
      </c>
      <c r="D29" s="6">
        <f t="shared" ref="D29" si="34">B29+C29</f>
        <v>773425.91</v>
      </c>
      <c r="E29" s="6">
        <v>598816.03</v>
      </c>
      <c r="F29" s="6">
        <v>598816.03</v>
      </c>
      <c r="G29" s="6">
        <f t="shared" ref="G29" si="35">D29-E29</f>
        <v>174609.88</v>
      </c>
    </row>
    <row r="30" spans="1:7" x14ac:dyDescent="0.2">
      <c r="A30" s="27" t="s">
        <v>154</v>
      </c>
      <c r="B30" s="6">
        <v>327033.52</v>
      </c>
      <c r="C30" s="6">
        <v>186371.23</v>
      </c>
      <c r="D30" s="6">
        <f t="shared" ref="D30" si="36">B30+C30</f>
        <v>513404.75</v>
      </c>
      <c r="E30" s="6">
        <v>290442.01</v>
      </c>
      <c r="F30" s="6">
        <v>290442.01</v>
      </c>
      <c r="G30" s="6">
        <f t="shared" ref="G30" si="37">D30-E30</f>
        <v>222962.74</v>
      </c>
    </row>
    <row r="31" spans="1:7" x14ac:dyDescent="0.2">
      <c r="A31" s="27"/>
      <c r="B31" s="6"/>
      <c r="C31" s="6"/>
      <c r="D31" s="6"/>
      <c r="E31" s="6"/>
      <c r="F31" s="6"/>
      <c r="G31" s="6"/>
    </row>
    <row r="32" spans="1:7" x14ac:dyDescent="0.2">
      <c r="A32" s="13" t="s">
        <v>50</v>
      </c>
      <c r="B32" s="21">
        <f t="shared" ref="B32:G32" si="38">SUM(B6:B31)</f>
        <v>67470891.889999986</v>
      </c>
      <c r="C32" s="21">
        <f t="shared" si="38"/>
        <v>82795267.329999998</v>
      </c>
      <c r="D32" s="21">
        <f t="shared" si="38"/>
        <v>150266159.22</v>
      </c>
      <c r="E32" s="21">
        <f t="shared" si="38"/>
        <v>114186008.63000003</v>
      </c>
      <c r="F32" s="21">
        <f t="shared" si="38"/>
        <v>108705116.48000002</v>
      </c>
      <c r="G32" s="21">
        <f t="shared" si="38"/>
        <v>36080150.590000004</v>
      </c>
    </row>
    <row r="35" spans="1:7" ht="45" customHeight="1" x14ac:dyDescent="0.2">
      <c r="A35" s="41" t="s">
        <v>156</v>
      </c>
      <c r="B35" s="39"/>
      <c r="C35" s="39"/>
      <c r="D35" s="39"/>
      <c r="E35" s="39"/>
      <c r="F35" s="39"/>
      <c r="G35" s="40"/>
    </row>
    <row r="36" spans="1:7" x14ac:dyDescent="0.2">
      <c r="A36" s="44" t="s">
        <v>51</v>
      </c>
      <c r="B36" s="41" t="s">
        <v>57</v>
      </c>
      <c r="C36" s="39"/>
      <c r="D36" s="39"/>
      <c r="E36" s="39"/>
      <c r="F36" s="40"/>
      <c r="G36" s="42" t="s">
        <v>56</v>
      </c>
    </row>
    <row r="37" spans="1:7" ht="22.5" x14ac:dyDescent="0.2">
      <c r="A37" s="45"/>
      <c r="B37" s="3" t="s">
        <v>52</v>
      </c>
      <c r="C37" s="3" t="s">
        <v>117</v>
      </c>
      <c r="D37" s="3" t="s">
        <v>53</v>
      </c>
      <c r="E37" s="3" t="s">
        <v>54</v>
      </c>
      <c r="F37" s="3" t="s">
        <v>55</v>
      </c>
      <c r="G37" s="43"/>
    </row>
    <row r="38" spans="1:7" x14ac:dyDescent="0.2">
      <c r="A38" s="46"/>
      <c r="B38" s="4">
        <v>1</v>
      </c>
      <c r="C38" s="4">
        <v>2</v>
      </c>
      <c r="D38" s="4" t="s">
        <v>118</v>
      </c>
      <c r="E38" s="4">
        <v>4</v>
      </c>
      <c r="F38" s="4">
        <v>5</v>
      </c>
      <c r="G38" s="4" t="s">
        <v>119</v>
      </c>
    </row>
    <row r="39" spans="1:7" x14ac:dyDescent="0.2">
      <c r="A39" s="28" t="s">
        <v>8</v>
      </c>
      <c r="B39" s="6">
        <v>0</v>
      </c>
      <c r="C39" s="6">
        <v>0</v>
      </c>
      <c r="D39" s="6">
        <f>B39+C39</f>
        <v>0</v>
      </c>
      <c r="E39" s="6">
        <v>0</v>
      </c>
      <c r="F39" s="6">
        <v>0</v>
      </c>
      <c r="G39" s="6">
        <f>D39-E39</f>
        <v>0</v>
      </c>
    </row>
    <row r="40" spans="1:7" x14ac:dyDescent="0.2">
      <c r="A40" s="28" t="s">
        <v>9</v>
      </c>
      <c r="B40" s="6">
        <v>0</v>
      </c>
      <c r="C40" s="6">
        <v>0</v>
      </c>
      <c r="D40" s="6">
        <f t="shared" ref="D40:D42" si="39">B40+C40</f>
        <v>0</v>
      </c>
      <c r="E40" s="6">
        <v>0</v>
      </c>
      <c r="F40" s="6">
        <v>0</v>
      </c>
      <c r="G40" s="6">
        <f t="shared" ref="G40:G42" si="40">D40-E40</f>
        <v>0</v>
      </c>
    </row>
    <row r="41" spans="1:7" x14ac:dyDescent="0.2">
      <c r="A41" s="28" t="s">
        <v>10</v>
      </c>
      <c r="B41" s="6">
        <v>0</v>
      </c>
      <c r="C41" s="6">
        <v>0</v>
      </c>
      <c r="D41" s="6">
        <f t="shared" si="39"/>
        <v>0</v>
      </c>
      <c r="E41" s="6">
        <v>0</v>
      </c>
      <c r="F41" s="6">
        <v>0</v>
      </c>
      <c r="G41" s="6">
        <f t="shared" si="40"/>
        <v>0</v>
      </c>
    </row>
    <row r="42" spans="1:7" x14ac:dyDescent="0.2">
      <c r="A42" s="28" t="s">
        <v>121</v>
      </c>
      <c r="B42" s="6">
        <v>0</v>
      </c>
      <c r="C42" s="6">
        <v>0</v>
      </c>
      <c r="D42" s="6">
        <f t="shared" si="39"/>
        <v>0</v>
      </c>
      <c r="E42" s="6">
        <v>0</v>
      </c>
      <c r="F42" s="6">
        <v>0</v>
      </c>
      <c r="G42" s="6">
        <f t="shared" si="40"/>
        <v>0</v>
      </c>
    </row>
    <row r="43" spans="1:7" x14ac:dyDescent="0.2">
      <c r="A43" s="13" t="s">
        <v>50</v>
      </c>
      <c r="B43" s="21">
        <f t="shared" ref="B43:G43" si="41">SUM(B39:B42)</f>
        <v>0</v>
      </c>
      <c r="C43" s="21">
        <f t="shared" si="41"/>
        <v>0</v>
      </c>
      <c r="D43" s="21">
        <f t="shared" si="41"/>
        <v>0</v>
      </c>
      <c r="E43" s="21">
        <f t="shared" si="41"/>
        <v>0</v>
      </c>
      <c r="F43" s="21">
        <f t="shared" si="41"/>
        <v>0</v>
      </c>
      <c r="G43" s="21">
        <f t="shared" si="41"/>
        <v>0</v>
      </c>
    </row>
    <row r="46" spans="1:7" ht="45" customHeight="1" x14ac:dyDescent="0.2">
      <c r="A46" s="41" t="s">
        <v>157</v>
      </c>
      <c r="B46" s="39"/>
      <c r="C46" s="39"/>
      <c r="D46" s="39"/>
      <c r="E46" s="39"/>
      <c r="F46" s="39"/>
      <c r="G46" s="40"/>
    </row>
    <row r="47" spans="1:7" x14ac:dyDescent="0.2">
      <c r="A47" s="44" t="s">
        <v>51</v>
      </c>
      <c r="B47" s="41" t="s">
        <v>57</v>
      </c>
      <c r="C47" s="39"/>
      <c r="D47" s="39"/>
      <c r="E47" s="39"/>
      <c r="F47" s="40"/>
      <c r="G47" s="42" t="s">
        <v>56</v>
      </c>
    </row>
    <row r="48" spans="1:7" ht="22.5" x14ac:dyDescent="0.2">
      <c r="A48" s="45"/>
      <c r="B48" s="3" t="s">
        <v>52</v>
      </c>
      <c r="C48" s="3" t="s">
        <v>117</v>
      </c>
      <c r="D48" s="3" t="s">
        <v>53</v>
      </c>
      <c r="E48" s="3" t="s">
        <v>54</v>
      </c>
      <c r="F48" s="3" t="s">
        <v>55</v>
      </c>
      <c r="G48" s="43"/>
    </row>
    <row r="49" spans="1:7" x14ac:dyDescent="0.2">
      <c r="A49" s="46"/>
      <c r="B49" s="4">
        <v>1</v>
      </c>
      <c r="C49" s="4">
        <v>2</v>
      </c>
      <c r="D49" s="4" t="s">
        <v>118</v>
      </c>
      <c r="E49" s="4">
        <v>4</v>
      </c>
      <c r="F49" s="4">
        <v>5</v>
      </c>
      <c r="G49" s="4" t="s">
        <v>119</v>
      </c>
    </row>
    <row r="50" spans="1:7" x14ac:dyDescent="0.2">
      <c r="A50" s="29" t="s">
        <v>12</v>
      </c>
      <c r="B50" s="6">
        <v>0</v>
      </c>
      <c r="C50" s="6">
        <v>0</v>
      </c>
      <c r="D50" s="6">
        <f t="shared" ref="D50:D56" si="42">B50+C50</f>
        <v>0</v>
      </c>
      <c r="E50" s="6">
        <v>0</v>
      </c>
      <c r="F50" s="6">
        <v>0</v>
      </c>
      <c r="G50" s="6">
        <f t="shared" ref="G50:G56" si="43">D50-E50</f>
        <v>0</v>
      </c>
    </row>
    <row r="51" spans="1:7" x14ac:dyDescent="0.2">
      <c r="A51" s="29" t="s">
        <v>11</v>
      </c>
      <c r="B51" s="6">
        <v>0</v>
      </c>
      <c r="C51" s="6">
        <v>0</v>
      </c>
      <c r="D51" s="6">
        <f t="shared" si="42"/>
        <v>0</v>
      </c>
      <c r="E51" s="6">
        <v>0</v>
      </c>
      <c r="F51" s="6">
        <v>0</v>
      </c>
      <c r="G51" s="6">
        <f t="shared" si="43"/>
        <v>0</v>
      </c>
    </row>
    <row r="52" spans="1:7" x14ac:dyDescent="0.2">
      <c r="A52" s="29" t="s">
        <v>13</v>
      </c>
      <c r="B52" s="6">
        <v>0</v>
      </c>
      <c r="C52" s="6">
        <v>0</v>
      </c>
      <c r="D52" s="6">
        <f t="shared" si="42"/>
        <v>0</v>
      </c>
      <c r="E52" s="6">
        <v>0</v>
      </c>
      <c r="F52" s="6">
        <v>0</v>
      </c>
      <c r="G52" s="6">
        <f t="shared" si="43"/>
        <v>0</v>
      </c>
    </row>
    <row r="53" spans="1:7" x14ac:dyDescent="0.2">
      <c r="A53" s="29" t="s">
        <v>25</v>
      </c>
      <c r="B53" s="6">
        <v>0</v>
      </c>
      <c r="C53" s="6">
        <v>0</v>
      </c>
      <c r="D53" s="6">
        <f t="shared" si="42"/>
        <v>0</v>
      </c>
      <c r="E53" s="6">
        <v>0</v>
      </c>
      <c r="F53" s="6">
        <v>0</v>
      </c>
      <c r="G53" s="6">
        <f t="shared" si="43"/>
        <v>0</v>
      </c>
    </row>
    <row r="54" spans="1:7" ht="11.25" customHeight="1" x14ac:dyDescent="0.2">
      <c r="A54" s="29" t="s">
        <v>26</v>
      </c>
      <c r="B54" s="6">
        <v>0</v>
      </c>
      <c r="C54" s="6">
        <v>0</v>
      </c>
      <c r="D54" s="6">
        <f t="shared" si="42"/>
        <v>0</v>
      </c>
      <c r="E54" s="6">
        <v>0</v>
      </c>
      <c r="F54" s="6">
        <v>0</v>
      </c>
      <c r="G54" s="6">
        <f t="shared" si="43"/>
        <v>0</v>
      </c>
    </row>
    <row r="55" spans="1:7" x14ac:dyDescent="0.2">
      <c r="A55" s="29" t="s">
        <v>127</v>
      </c>
      <c r="B55" s="6">
        <v>0</v>
      </c>
      <c r="C55" s="6">
        <v>0</v>
      </c>
      <c r="D55" s="6">
        <f t="shared" si="42"/>
        <v>0</v>
      </c>
      <c r="E55" s="6">
        <v>0</v>
      </c>
      <c r="F55" s="6">
        <v>0</v>
      </c>
      <c r="G55" s="6">
        <f t="shared" si="43"/>
        <v>0</v>
      </c>
    </row>
    <row r="56" spans="1:7" x14ac:dyDescent="0.2">
      <c r="A56" s="29" t="s">
        <v>14</v>
      </c>
      <c r="B56" s="6">
        <v>0</v>
      </c>
      <c r="C56" s="6">
        <v>0</v>
      </c>
      <c r="D56" s="6">
        <f t="shared" si="42"/>
        <v>0</v>
      </c>
      <c r="E56" s="6">
        <v>0</v>
      </c>
      <c r="F56" s="6">
        <v>0</v>
      </c>
      <c r="G56" s="6">
        <f t="shared" si="43"/>
        <v>0</v>
      </c>
    </row>
    <row r="57" spans="1:7" x14ac:dyDescent="0.2">
      <c r="A57" s="13" t="s">
        <v>50</v>
      </c>
      <c r="B57" s="21">
        <f t="shared" ref="B57:G57" si="44">SUM(B50:B56)</f>
        <v>0</v>
      </c>
      <c r="C57" s="21">
        <f t="shared" si="44"/>
        <v>0</v>
      </c>
      <c r="D57" s="21">
        <f t="shared" si="44"/>
        <v>0</v>
      </c>
      <c r="E57" s="21">
        <f t="shared" si="44"/>
        <v>0</v>
      </c>
      <c r="F57" s="21">
        <f t="shared" si="44"/>
        <v>0</v>
      </c>
      <c r="G57" s="21">
        <f t="shared" si="44"/>
        <v>0</v>
      </c>
    </row>
    <row r="59" spans="1:7" x14ac:dyDescent="0.2">
      <c r="A59" s="1" t="s">
        <v>120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35:G35"/>
    <mergeCell ref="B47:F47"/>
    <mergeCell ref="G47:G48"/>
    <mergeCell ref="B36:F36"/>
    <mergeCell ref="G36:G37"/>
    <mergeCell ref="A46:G46"/>
    <mergeCell ref="A36:A38"/>
    <mergeCell ref="A47:A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A11" sqref="A1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41" t="s">
        <v>158</v>
      </c>
      <c r="B1" s="39"/>
      <c r="C1" s="39"/>
      <c r="D1" s="39"/>
      <c r="E1" s="39"/>
      <c r="F1" s="39"/>
      <c r="G1" s="40"/>
    </row>
    <row r="2" spans="1:7" x14ac:dyDescent="0.2">
      <c r="A2" s="32"/>
      <c r="B2" s="41" t="s">
        <v>57</v>
      </c>
      <c r="C2" s="39"/>
      <c r="D2" s="39"/>
      <c r="E2" s="39"/>
      <c r="F2" s="40"/>
      <c r="G2" s="42" t="s">
        <v>56</v>
      </c>
    </row>
    <row r="3" spans="1:7" ht="24.95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29459554.810000002</v>
      </c>
      <c r="C5" s="16">
        <f t="shared" si="0"/>
        <v>28231329.350000001</v>
      </c>
      <c r="D5" s="16">
        <f t="shared" si="0"/>
        <v>57690884.160000004</v>
      </c>
      <c r="E5" s="16">
        <f t="shared" si="0"/>
        <v>35120892.789999999</v>
      </c>
      <c r="F5" s="16">
        <f t="shared" si="0"/>
        <v>34978477.119999997</v>
      </c>
      <c r="G5" s="16">
        <f t="shared" si="0"/>
        <v>22569991.370000005</v>
      </c>
    </row>
    <row r="6" spans="1:7" x14ac:dyDescent="0.2">
      <c r="A6" s="30" t="s">
        <v>40</v>
      </c>
      <c r="B6" s="6">
        <v>2793806.78</v>
      </c>
      <c r="C6" s="6">
        <v>-14282.98</v>
      </c>
      <c r="D6" s="6">
        <f>B6+C6</f>
        <v>2779523.8</v>
      </c>
      <c r="E6" s="6">
        <v>2751626.46</v>
      </c>
      <c r="F6" s="6">
        <v>2649845.86</v>
      </c>
      <c r="G6" s="6">
        <f>D6-E6</f>
        <v>27897.339999999851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47" t="s">
        <v>159</v>
      </c>
      <c r="B8" s="6">
        <v>4864389.2699999996</v>
      </c>
      <c r="C8" s="6">
        <v>1278729.46</v>
      </c>
      <c r="D8" s="6">
        <f t="shared" si="1"/>
        <v>6143118.7299999995</v>
      </c>
      <c r="E8" s="6">
        <v>5672300.3399999999</v>
      </c>
      <c r="F8" s="6">
        <v>5631665.2699999996</v>
      </c>
      <c r="G8" s="6">
        <f t="shared" si="2"/>
        <v>470818.38999999966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2275055.0299999998</v>
      </c>
      <c r="C10" s="6">
        <v>2581258.92</v>
      </c>
      <c r="D10" s="6">
        <f t="shared" si="1"/>
        <v>4856313.9499999993</v>
      </c>
      <c r="E10" s="6">
        <v>3081351.67</v>
      </c>
      <c r="F10" s="6">
        <v>3081351.67</v>
      </c>
      <c r="G10" s="6">
        <f t="shared" si="2"/>
        <v>1774962.2799999993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7761833.6699999999</v>
      </c>
      <c r="C12" s="6">
        <v>-769135.44</v>
      </c>
      <c r="D12" s="6">
        <f t="shared" si="1"/>
        <v>6992698.2300000004</v>
      </c>
      <c r="E12" s="6">
        <v>6115992.9900000002</v>
      </c>
      <c r="F12" s="6">
        <v>6115992.9900000002</v>
      </c>
      <c r="G12" s="6">
        <f t="shared" si="2"/>
        <v>876705.24000000022</v>
      </c>
    </row>
    <row r="13" spans="1:7" x14ac:dyDescent="0.2">
      <c r="A13" s="30" t="s">
        <v>18</v>
      </c>
      <c r="B13" s="6">
        <v>11764470.060000001</v>
      </c>
      <c r="C13" s="6">
        <v>25154759.390000001</v>
      </c>
      <c r="D13" s="6">
        <f t="shared" si="1"/>
        <v>36919229.450000003</v>
      </c>
      <c r="E13" s="6">
        <v>17499621.329999998</v>
      </c>
      <c r="F13" s="6">
        <v>17499621.329999998</v>
      </c>
      <c r="G13" s="6">
        <f t="shared" si="2"/>
        <v>19419608.120000005</v>
      </c>
    </row>
    <row r="14" spans="1:7" x14ac:dyDescent="0.2">
      <c r="A14" s="10" t="s">
        <v>19</v>
      </c>
      <c r="B14" s="16">
        <f t="shared" ref="B14:G14" si="3">SUM(B15:B21)</f>
        <v>36663456.920000002</v>
      </c>
      <c r="C14" s="16">
        <f t="shared" si="3"/>
        <v>46983455.359999992</v>
      </c>
      <c r="D14" s="16">
        <f t="shared" si="3"/>
        <v>83646912.280000001</v>
      </c>
      <c r="E14" s="16">
        <f t="shared" si="3"/>
        <v>71003849.25</v>
      </c>
      <c r="F14" s="16">
        <f t="shared" si="3"/>
        <v>65665372.769999988</v>
      </c>
      <c r="G14" s="16">
        <f t="shared" si="3"/>
        <v>12643063.029999997</v>
      </c>
    </row>
    <row r="15" spans="1:7" x14ac:dyDescent="0.2">
      <c r="A15" s="30" t="s">
        <v>42</v>
      </c>
      <c r="B15" s="6">
        <v>2530410.0299999998</v>
      </c>
      <c r="C15" s="6">
        <v>-581078.77</v>
      </c>
      <c r="D15" s="6">
        <f>B15+C15</f>
        <v>1949331.2599999998</v>
      </c>
      <c r="E15" s="6">
        <v>1642793.76</v>
      </c>
      <c r="F15" s="6">
        <v>1642793.76</v>
      </c>
      <c r="G15" s="6">
        <f t="shared" ref="G15:G21" si="4">D15-E15</f>
        <v>306537.49999999977</v>
      </c>
    </row>
    <row r="16" spans="1:7" x14ac:dyDescent="0.2">
      <c r="A16" s="30" t="s">
        <v>27</v>
      </c>
      <c r="B16" s="6">
        <v>20505274.129999999</v>
      </c>
      <c r="C16" s="6">
        <v>37833634.229999997</v>
      </c>
      <c r="D16" s="6">
        <f t="shared" ref="D16:D21" si="5">B16+C16</f>
        <v>58338908.359999999</v>
      </c>
      <c r="E16" s="6">
        <v>49362182.210000001</v>
      </c>
      <c r="F16" s="6">
        <v>44023705.729999997</v>
      </c>
      <c r="G16" s="6">
        <f t="shared" si="4"/>
        <v>8976726.1499999985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2372260.54</v>
      </c>
      <c r="C18" s="6">
        <v>2065493.14</v>
      </c>
      <c r="D18" s="6">
        <f t="shared" si="5"/>
        <v>4437753.68</v>
      </c>
      <c r="E18" s="6">
        <v>3562827.73</v>
      </c>
      <c r="F18" s="6">
        <v>3562827.73</v>
      </c>
      <c r="G18" s="6">
        <f t="shared" si="4"/>
        <v>874925.94999999972</v>
      </c>
    </row>
    <row r="19" spans="1:7" x14ac:dyDescent="0.2">
      <c r="A19" s="30" t="s">
        <v>44</v>
      </c>
      <c r="B19" s="6">
        <v>1344552.37</v>
      </c>
      <c r="C19" s="6">
        <v>144449.23000000001</v>
      </c>
      <c r="D19" s="6">
        <f t="shared" si="5"/>
        <v>1489001.6</v>
      </c>
      <c r="E19" s="6">
        <v>1266614.6200000001</v>
      </c>
      <c r="F19" s="6">
        <v>1266614.6200000001</v>
      </c>
      <c r="G19" s="6">
        <f t="shared" si="4"/>
        <v>222386.97999999998</v>
      </c>
    </row>
    <row r="20" spans="1:7" x14ac:dyDescent="0.2">
      <c r="A20" s="30" t="s">
        <v>45</v>
      </c>
      <c r="B20" s="6">
        <v>5450201.46</v>
      </c>
      <c r="C20" s="6">
        <v>2651834.92</v>
      </c>
      <c r="D20" s="6">
        <f t="shared" si="5"/>
        <v>8102036.3799999999</v>
      </c>
      <c r="E20" s="6">
        <v>7966228</v>
      </c>
      <c r="F20" s="6">
        <v>7966228</v>
      </c>
      <c r="G20" s="6">
        <f t="shared" si="4"/>
        <v>135808.37999999989</v>
      </c>
    </row>
    <row r="21" spans="1:7" x14ac:dyDescent="0.2">
      <c r="A21" s="30" t="s">
        <v>4</v>
      </c>
      <c r="B21" s="6">
        <v>4460758.3899999997</v>
      </c>
      <c r="C21" s="6">
        <v>4869122.6100000003</v>
      </c>
      <c r="D21" s="6">
        <f t="shared" si="5"/>
        <v>9329881</v>
      </c>
      <c r="E21" s="6">
        <v>7203202.9299999997</v>
      </c>
      <c r="F21" s="6">
        <v>7203202.9299999997</v>
      </c>
      <c r="G21" s="6">
        <f t="shared" si="4"/>
        <v>2126678.0700000003</v>
      </c>
    </row>
    <row r="22" spans="1:7" x14ac:dyDescent="0.2">
      <c r="A22" s="10" t="s">
        <v>46</v>
      </c>
      <c r="B22" s="16">
        <f t="shared" ref="B22:G22" si="6">SUM(B23:B31)</f>
        <v>1347880.1600000001</v>
      </c>
      <c r="C22" s="16">
        <f t="shared" si="6"/>
        <v>7580482.6200000001</v>
      </c>
      <c r="D22" s="16">
        <f t="shared" si="6"/>
        <v>8928362.7799999993</v>
      </c>
      <c r="E22" s="16">
        <f t="shared" si="6"/>
        <v>8061266.5899999999</v>
      </c>
      <c r="F22" s="16">
        <f t="shared" si="6"/>
        <v>8061266.5899999999</v>
      </c>
      <c r="G22" s="16">
        <f t="shared" si="6"/>
        <v>867096.19</v>
      </c>
    </row>
    <row r="23" spans="1:7" x14ac:dyDescent="0.2">
      <c r="A23" s="30" t="s">
        <v>28</v>
      </c>
      <c r="B23" s="6">
        <v>521433.52</v>
      </c>
      <c r="C23" s="6">
        <v>1398980.43</v>
      </c>
      <c r="D23" s="6">
        <f>B23+C23</f>
        <v>1920413.95</v>
      </c>
      <c r="E23" s="6">
        <v>1211408.1399999999</v>
      </c>
      <c r="F23" s="6">
        <v>1211408.1399999999</v>
      </c>
      <c r="G23" s="6">
        <f t="shared" ref="G23:G31" si="7">D23-E23</f>
        <v>709005.81</v>
      </c>
    </row>
    <row r="24" spans="1:7" x14ac:dyDescent="0.2">
      <c r="A24" s="30" t="s">
        <v>23</v>
      </c>
      <c r="B24" s="6">
        <v>826446.64</v>
      </c>
      <c r="C24" s="6">
        <v>6181502.1900000004</v>
      </c>
      <c r="D24" s="6">
        <f t="shared" ref="D24:D31" si="8">B24+C24</f>
        <v>7007948.8300000001</v>
      </c>
      <c r="E24" s="6">
        <v>6849858.4500000002</v>
      </c>
      <c r="F24" s="6">
        <v>6849858.4500000002</v>
      </c>
      <c r="G24" s="6">
        <f t="shared" si="7"/>
        <v>158090.37999999989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67470891.890000001</v>
      </c>
      <c r="C37" s="21">
        <f t="shared" si="12"/>
        <v>82795267.329999983</v>
      </c>
      <c r="D37" s="21">
        <f t="shared" si="12"/>
        <v>150266159.22</v>
      </c>
      <c r="E37" s="21">
        <f t="shared" si="12"/>
        <v>114186008.63</v>
      </c>
      <c r="F37" s="21">
        <f t="shared" si="12"/>
        <v>108705116.47999999</v>
      </c>
      <c r="G37" s="21">
        <f t="shared" si="12"/>
        <v>36080150.590000004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2024-02-29T22:03:34Z</cp:lastPrinted>
  <dcterms:created xsi:type="dcterms:W3CDTF">2014-02-10T03:37:14Z</dcterms:created>
  <dcterms:modified xsi:type="dcterms:W3CDTF">2024-03-01T00:23:42Z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