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14115" windowHeight="9525" tabRatio="863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B48" i="65" l="1"/>
  <c r="B37" i="65"/>
  <c r="B39" i="65"/>
  <c r="B50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<sst xmlns="http://schemas.openxmlformats.org/spreadsheetml/2006/main" count="938" uniqueCount="669">
  <si>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</si>
  <si>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</si>
  <si>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</si>
  <si>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</si>
  <si>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</si>
  <si>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</si>
  <si>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</si>
  <si>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</si>
  <si>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</si>
  <si>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</si>
  <si>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</si>
  <si>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</si>
  <si>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</si>
  <si>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</si>
  <si>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</si>
  <si>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</si>
  <si>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</si>
  <si>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</si>
  <si>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</si>
  <si>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</si>
  <si>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</si>
  <si>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</si>
  <si>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</si>
  <si>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</si>
  <si>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</si>
  <si>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</si>
  <si>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</si>
  <si>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</si>
  <si>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</si>
  <si>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</si>
  <si>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</si>
  <si>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</si>
  <si>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</si>
  <si>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</si>
  <si>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</si>
  <si>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</si>
  <si>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</si>
  <si>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</si>
  <si>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</si>
  <si>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</si>
  <si>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</si>
  <si>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</si>
  <si>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</si>
  <si>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</si>
  <si>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</si>
  <si>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</si>
  <si>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</si>
  <si>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</si>
  <si>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</si>
  <si>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</si>
  <si>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</si>
  <si>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</si>
  <si>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</si>
  <si>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</si>
  <si>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</si>
  <si>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</si>
  <si>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</si>
  <si>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</si>
  <si>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</si>
  <si>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</si>
  <si>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</si>
  <si>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</si>
  <si>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</si>
  <si>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</si>
  <si>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</si>
  <si>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</si>
  <si>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</si>
  <si>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</si>
  <si>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</si>
  <si>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</si>
  <si>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</si>
  <si>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</si>
  <si>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</si>
  <si>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</si>
  <si>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</si>
  <si>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</si>
  <si>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</si>
  <si>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</si>
  <si>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</si>
  <si>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</si>
  <si>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</si>
  <si>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</si>
  <si>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</si>
  <si>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</si>
  <si>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</si>
  <si>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</si>
  <si>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</si>
  <si>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</si>
  <si>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</si>
  <si>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</si>
  <si>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</si>
  <si>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</si>
  <si>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</si>
  <si>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</si>
  <si>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</si>
  <si>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</si>
  <si>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</si>
  <si>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</si>
  <si>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</si>
  <si>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</si>
  <si>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</si>
  <si>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</si>
  <si>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</si>
  <si>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</si>
  <si>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</si>
  <si>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</si>
  <si>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</si>
  <si>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</si>
  <si>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</si>
  <si>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</si>
  <si>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</si>
  <si>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</si>
  <si>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</si>
  <si>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</si>
  <si>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</si>
  <si>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</si>
  <si>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</si>
  <si>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</si>
  <si>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</si>
  <si>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</si>
  <si>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</si>
  <si>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</si>
  <si>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</si>
  <si>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</si>
  <si>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</si>
  <si>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</si>
  <si>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</si>
  <si>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</si>
  <si>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</si>
  <si>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</si>
  <si>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</si>
  <si>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</si>
  <si>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</si>
  <si>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</si>
  <si>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</si>
  <si>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</si>
  <si>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</si>
  <si>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</si>
  <si>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</si>
  <si>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</si>
  <si>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</si>
  <si>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</si>
  <si>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</si>
  <si>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</si>
  <si>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</si>
  <si>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</si>
  <si>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</si>
  <si>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</si>
  <si>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</si>
  <si>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</si>
  <si>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</si>
  <si>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</si>
  <si>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</si>
  <si>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</si>
  <si>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</si>
  <si>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</si>
  <si>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</si>
  <si>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</si>
  <si>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</si>
  <si>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</si>
  <si>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</si>
  <si>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</si>
  <si>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</si>
  <si>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</si>
  <si>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</si>
  <si>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</si>
  <si>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</si>
  <si>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</si>
  <si>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</si>
  <si>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</si>
  <si>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</si>
  <si>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</si>
  <si>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</si>
  <si>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</si>
  <si>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</si>
  <si>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</si>
  <si>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</si>
  <si>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</si>
  <si>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</si>
  <si>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</si>
  <si>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</si>
  <si>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</si>
  <si>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</si>
  <si>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</si>
  <si>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</si>
  <si>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</si>
  <si>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</si>
  <si>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</si>
  <si>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</si>
  <si>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</si>
  <si>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</si>
  <si>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</si>
  <si>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</si>
  <si>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</si>
  <si>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</si>
  <si>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</si>
  <si>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</si>
  <si>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</si>
  <si>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</si>
  <si>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</si>
  <si>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</si>
  <si>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</si>
  <si>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</si>
  <si>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</si>
  <si>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</si>
  <si>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</si>
  <si>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</si>
  <si>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</si>
  <si>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</si>
  <si>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</si>
  <si>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</si>
  <si>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</si>
  <si>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</si>
  <si>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</si>
  <si>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</si>
  <si>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</si>
  <si>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</si>
  <si>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</si>
  <si>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</si>
  <si>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</si>
  <si>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</si>
  <si>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</si>
  <si>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</si>
  <si>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</si>
  <si>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</si>
  <si>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</si>
  <si>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</si>
  <si>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</si>
  <si>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</si>
  <si>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</si>
  <si>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</si>
  <si>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</si>
  <si>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</si>
  <si>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</si>
  <si>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</si>
  <si>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</si>
  <si>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</si>
  <si>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</si>
  <si>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</si>
  <si>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</si>
  <si>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</si>
  <si>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</si>
  <si>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</si>
  <si>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</si>
  <si>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</si>
  <si>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</si>
  <si>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</si>
  <si>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</si>
  <si>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</si>
  <si>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</si>
  <si>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</si>
  <si>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</si>
  <si>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</si>
  <si>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</si>
  <si>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</si>
  <si>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</si>
  <si>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</si>
  <si>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</si>
  <si>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</si>
  <si>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</si>
  <si>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</si>
  <si>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</si>
  <si>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</si>
  <si>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</si>
  <si>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</si>
  <si>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</si>
  <si>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</si>
  <si>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</si>
  <si>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</si>
  <si>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</si>
  <si>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</si>
  <si>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</si>
  <si>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</si>
  <si>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</si>
  <si>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</si>
  <si>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</si>
  <si>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</si>
  <si>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</si>
  <si>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</si>
  <si>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</si>
  <si>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</si>
  <si>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</si>
  <si>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</si>
  <si>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</si>
  <si>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</si>
  <si>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</si>
  <si>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</si>
  <si>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</si>
  <si>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</si>
  <si>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</si>
  <si>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</si>
  <si>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</si>
  <si>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</si>
  <si>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</si>
  <si>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</si>
  <si>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</si>
  <si>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</si>
  <si>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</si>
  <si>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</si>
  <si>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</si>
  <si>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</si>
  <si>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</si>
  <si>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</si>
  <si>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</si>
  <si>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</si>
  <si>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</si>
  <si>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</si>
  <si>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</si>
  <si>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</si>
  <si>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</si>
  <si>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</si>
  <si>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</si>
  <si>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</si>
  <si>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</si>
  <si>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</si>
  <si>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</si>
  <si>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</si>
  <si>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</si>
  <si>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</si>
  <si>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</si>
  <si>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</si>
  <si>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</si>
  <si>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</si>
  <si>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</si>
  <si>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</si>
  <si>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</si>
  <si>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</si>
  <si>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</si>
  <si>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</si>
  <si>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</si>
  <si>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</si>
  <si>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</si>
  <si>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</si>
  <si>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</si>
  <si>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</si>
  <si>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</si>
  <si>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</si>
  <si>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</si>
  <si>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</si>
  <si>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</si>
  <si>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</si>
  <si>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</si>
  <si>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</si>
  <si>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</si>
  <si>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</si>
  <si>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</si>
  <si>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</si>
  <si>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</si>
  <si>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</si>
  <si>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</si>
  <si>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</si>
  <si>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</si>
  <si>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</si>
  <si>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</si>
  <si>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</si>
  <si>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</si>
  <si>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</si>
  <si>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</si>
  <si>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</si>
  <si>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</si>
  <si>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</si>
  <si>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</si>
  <si>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</si>
  <si>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</si>
  <si>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</si>
  <si>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</si>
  <si>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</si>
  <si>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</si>
  <si>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</si>
  <si>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</si>
  <si>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</si>
  <si>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</si>
  <si>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</si>
  <si>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</si>
  <si>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</si>
  <si>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</si>
  <si>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</si>
  <si>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</si>
  <si>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</si>
  <si>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</si>
  <si>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</si>
  <si>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</si>
  <si>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</si>
  <si>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</si>
  <si>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</si>
  <si>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</si>
  <si>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</si>
  <si>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</si>
  <si>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</si>
  <si>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</si>
  <si>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</si>
  <si>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</si>
  <si>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</si>
  <si>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</si>
  <si>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</si>
  <si>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</si>
  <si>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</si>
  <si>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</si>
  <si>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</si>
  <si>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</si>
  <si>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</si>
  <si>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</si>
  <si>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</si>
  <si>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</si>
  <si>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</si>
  <si>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</si>
  <si>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</si>
  <si>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</si>
  <si>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</si>
  <si>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</si>
  <si>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</si>
  <si>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</si>
  <si>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</si>
  <si>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</si>
  <si>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</si>
  <si>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</si>
  <si>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</si>
  <si>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</si>
  <si>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</si>
  <si>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</si>
  <si>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</si>
  <si>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</si>
  <si>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</si>
  <si>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</si>
  <si>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</si>
  <si>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</si>
  <si>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</si>
  <si>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</si>
  <si>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</si>
  <si>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</si>
  <si>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</si>
  <si>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</si>
  <si>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</si>
  <si>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</si>
  <si>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</si>
  <si>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</si>
  <si>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</si>
  <si>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</si>
  <si>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</si>
  <si>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</si>
  <si>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</si>
  <si>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</si>
  <si>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</si>
  <si>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</si>
  <si>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</si>
  <si>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</si>
  <si>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</si>
  <si>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</si>
  <si>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</si>
  <si>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</si>
  <si>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</si>
  <si>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</si>
  <si>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</si>
  <si>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</si>
  <si>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</si>
  <si>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</si>
  <si>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</si>
  <si>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</si>
  <si>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</si>
  <si>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</si>
  <si>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</si>
  <si>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</si>
  <si>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</si>
  <si>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</si>
  <si>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</si>
  <si>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</si>
  <si>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</si>
  <si>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</si>
  <si>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</si>
  <si>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</si>
  <si>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</si>
  <si>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</si>
  <si>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</si>
  <si>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</si>
  <si>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</si>
  <si>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</si>
  <si>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</si>
  <si>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</si>
  <si>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</si>
  <si>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</si>
  <si>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</si>
  <si>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</si>
  <si>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</si>
  <si>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</si>
  <si>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</si>
  <si>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</si>
  <si>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</si>
  <si>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</si>
  <si>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</si>
  <si>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</si>
  <si>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</si>
  <si>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</si>
  <si>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</si>
  <si>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</si>
  <si>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</si>
  <si>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</si>
  <si>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</si>
  <si>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</si>
  <si>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</si>
  <si>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</si>
  <si>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</si>
  <si>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</si>
  <si>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</si>
  <si>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</si>
  <si>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</si>
  <si>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</si>
  <si>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</si>
  <si>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</si>
  <si>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</si>
  <si>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</si>
  <si>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</si>
  <si>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</si>
  <si>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</si>
  <si>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</si>
  <si>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</si>
  <si>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</si>
  <si>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</si>
  <si>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</si>
  <si>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</si>
  <si>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</si>
  <si>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</si>
  <si>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</si>
  <si>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</si>
  <si>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</si>
  <si>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</si>
  <si>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</si>
  <si>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</si>
  <si>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</si>
  <si>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</si>
  <si>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</si>
  <si>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</si>
  <si>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</si>
  <si>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</si>
  <si>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</si>
  <si>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</si>
  <si>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</si>
  <si>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</si>
  <si>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</si>
  <si>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</si>
  <si>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</si>
  <si>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</si>
  <si>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</si>
  <si>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</si>
  <si>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</si>
  <si>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</si>
  <si>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</si>
  <si>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</si>
  <si>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</si>
  <si>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</si>
  <si>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</si>
  <si>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</si>
  <si>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</si>
  <si>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</si>
  <si>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</si>
  <si>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</si>
  <si>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</si>
  <si>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</si>
  <si>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</si>
  <si>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</si>
  <si>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</si>
  <si>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</si>
  <si>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</si>
  <si>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</si>
  <si>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</si>
  <si>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</si>
  <si>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</si>
  <si>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</si>
  <si>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</si>
  <si>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</si>
  <si>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</si>
  <si>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</si>
  <si>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</si>
  <si>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</si>
  <si>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</si>
  <si>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</si>
  <si>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</si>
  <si>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</si>
  <si>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</si>
  <si>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</si>
  <si>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</si>
  <si>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</si>
  <si>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</si>
  <si>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</si>
  <si>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</si>
  <si>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</si>
  <si>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</si>
  <si>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</si>
  <si>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</si>
  <si>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</si>
  <si>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</si>
  <si>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</si>
  <si>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</si>
  <si>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</si>
  <si>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</si>
  <si>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</si>
  <si>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</si>
  <si>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</si>
  <si>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</si>
  <si>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</si>
  <si>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</si>
  <si>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</si>
  <si>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</si>
  <si>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</si>
  <si>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</si>
  <si>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</si>
  <si>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</si>
  <si>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</si>
  <si>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</si>
  <si>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</si>
  <si>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</si>
  <si>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</si>
  <si>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</si>
  <si>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</si>
  <si>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</si>
  <si>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</si>
  <si>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</si>
  <si>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</si>
  <si>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</si>
  <si>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</si>
  <si>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</si>
  <si>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</si>
  <si>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</si>
  <si>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</si>
  <si>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</si>
  <si>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</si>
  <si>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</si>
  <si>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</si>
  <si>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</si>
  <si>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</si>
  <si>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</si>
  <si>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</si>
  <si>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</si>
  <si>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</si>
  <si>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</si>
  <si>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</si>
  <si>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</si>
  <si>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</si>
  <si>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</si>
  <si>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</si>
  <si>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</si>
  <si>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</si>
  <si>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</si>
  <si>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</si>
  <si>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</si>
  <si>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</si>
  <si>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</si>
  <si>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</si>
  <si>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</si>
  <si>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</si>
  <si>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</si>
  <si>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</si>
  <si>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</si>
  <si>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</si>
  <si>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</si>
  <si>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</si>
  <si>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</si>
  <si>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</si>
  <si>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</si>
  <si>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</si>
  <si>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</si>
  <si>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</si>
  <si>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</si>
  <si>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</si>
  <si>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</si>
  <si>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</si>
  <si>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</si>
  <si>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</si>
  <si>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Municipio de Santa Catarina, Gto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</si>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</sst>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971550" y="686752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3590925</xdr:colOff>
      <xdr:row>45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562475" y="687705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39" activePane="bottomLeft" state="frozen"/>
      <selection activeCell="A14" sqref="A14:B14"/>
      <selection pane="bottomLeft" activeCell="E50" sqref="E50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0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2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25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3356550.84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1388203.3699999999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1236605.46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151597.91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642522.42999999993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18129.849999999999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589530.52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34862.06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577581.12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577581.12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563410.6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504872.45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58538.15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184833.32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184833.32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30283477.93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30214821.190000001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17073731.59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5811465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7128088.9000000004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201535.7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68656.740000000005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68656.740000000005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14374058.219999999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12048061.189999999</v>
      </c>
      <c r="D99" s="57">
        <f>C99/$C$98</f>
        <v>0.83818090935769152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8098856.5999999996</v>
      </c>
      <c r="D100" s="57">
        <f t="shared" ref="D100:D163" si="0">C100/$C$98</f>
        <v>0.56343563355902426</v>
      </c>
      <c r="E100" s="56"/>
    </row>
    <row r="101" spans="1:5" x14ac:dyDescent="0.2">
      <c r="A101" s="54">
        <v>5111</v>
      </c>
      <c r="B101" s="51" t="s">
        <v>360</v>
      </c>
      <c r="C101" s="55">
        <v>4615962.88</v>
      </c>
      <c r="D101" s="57">
        <f t="shared" si="0"/>
        <v>0.32113150018951298</v>
      </c>
      <c r="E101" s="56"/>
    </row>
    <row r="102" spans="1:5" x14ac:dyDescent="0.2">
      <c r="A102" s="54">
        <v>5112</v>
      </c>
      <c r="B102" s="51" t="s">
        <v>361</v>
      </c>
      <c r="C102" s="55">
        <v>2317846.9300000002</v>
      </c>
      <c r="D102" s="57">
        <f t="shared" si="0"/>
        <v>0.16125209001692775</v>
      </c>
      <c r="E102" s="56"/>
    </row>
    <row r="103" spans="1:5" x14ac:dyDescent="0.2">
      <c r="A103" s="54">
        <v>5113</v>
      </c>
      <c r="B103" s="51" t="s">
        <v>362</v>
      </c>
      <c r="C103" s="55">
        <v>123351.6</v>
      </c>
      <c r="D103" s="57">
        <f t="shared" si="0"/>
        <v>8.5815430904801222E-3</v>
      </c>
      <c r="E103" s="56"/>
    </row>
    <row r="104" spans="1:5" x14ac:dyDescent="0.2">
      <c r="A104" s="54">
        <v>5114</v>
      </c>
      <c r="B104" s="51" t="s">
        <v>363</v>
      </c>
      <c r="C104" s="55">
        <v>1350.18</v>
      </c>
      <c r="D104" s="57">
        <f t="shared" si="0"/>
        <v>9.3931719166224448E-5</v>
      </c>
      <c r="E104" s="56"/>
    </row>
    <row r="105" spans="1:5" x14ac:dyDescent="0.2">
      <c r="A105" s="54">
        <v>5115</v>
      </c>
      <c r="B105" s="51" t="s">
        <v>364</v>
      </c>
      <c r="C105" s="55">
        <v>1040345.01</v>
      </c>
      <c r="D105" s="57">
        <f t="shared" si="0"/>
        <v>7.2376568542937211E-2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793766.08999999985</v>
      </c>
      <c r="D107" s="57">
        <f t="shared" si="0"/>
        <v>5.5222128493646792E-2</v>
      </c>
      <c r="E107" s="56"/>
    </row>
    <row r="108" spans="1:5" x14ac:dyDescent="0.2">
      <c r="A108" s="54">
        <v>5121</v>
      </c>
      <c r="B108" s="51" t="s">
        <v>367</v>
      </c>
      <c r="C108" s="55">
        <v>74914.58</v>
      </c>
      <c r="D108" s="57">
        <f t="shared" si="0"/>
        <v>5.2117904946123146E-3</v>
      </c>
      <c r="E108" s="56"/>
    </row>
    <row r="109" spans="1:5" x14ac:dyDescent="0.2">
      <c r="A109" s="54">
        <v>5122</v>
      </c>
      <c r="B109" s="51" t="s">
        <v>368</v>
      </c>
      <c r="C109" s="55">
        <v>64162.76</v>
      </c>
      <c r="D109" s="57">
        <f t="shared" si="0"/>
        <v>4.4637887935311286E-3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325792.61</v>
      </c>
      <c r="D111" s="57">
        <f t="shared" si="0"/>
        <v>2.2665318660438822E-2</v>
      </c>
      <c r="E111" s="56"/>
    </row>
    <row r="112" spans="1:5" x14ac:dyDescent="0.2">
      <c r="A112" s="54">
        <v>5125</v>
      </c>
      <c r="B112" s="51" t="s">
        <v>371</v>
      </c>
      <c r="C112" s="55">
        <v>7609.6</v>
      </c>
      <c r="D112" s="57">
        <f t="shared" si="0"/>
        <v>5.2939816185049518E-4</v>
      </c>
      <c r="E112" s="56"/>
    </row>
    <row r="113" spans="1:5" x14ac:dyDescent="0.2">
      <c r="A113" s="54">
        <v>5126</v>
      </c>
      <c r="B113" s="51" t="s">
        <v>372</v>
      </c>
      <c r="C113" s="55">
        <v>300</v>
      </c>
      <c r="D113" s="57">
        <f t="shared" si="0"/>
        <v>2.0870932579261531E-5</v>
      </c>
      <c r="E113" s="56"/>
    </row>
    <row r="114" spans="1:5" x14ac:dyDescent="0.2">
      <c r="A114" s="54">
        <v>5127</v>
      </c>
      <c r="B114" s="51" t="s">
        <v>373</v>
      </c>
      <c r="C114" s="55">
        <v>55407</v>
      </c>
      <c r="D114" s="57">
        <f t="shared" si="0"/>
        <v>3.8546525380638123E-3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265579.53999999998</v>
      </c>
      <c r="D116" s="57">
        <f t="shared" si="0"/>
        <v>1.847630891257097E-2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3155438.5</v>
      </c>
      <c r="D117" s="57">
        <f t="shared" si="0"/>
        <v>0.21952314730502046</v>
      </c>
      <c r="E117" s="56"/>
    </row>
    <row r="118" spans="1:5" x14ac:dyDescent="0.2">
      <c r="A118" s="54">
        <v>5131</v>
      </c>
      <c r="B118" s="51" t="s">
        <v>377</v>
      </c>
      <c r="C118" s="55">
        <v>946164.97</v>
      </c>
      <c r="D118" s="57">
        <f t="shared" si="0"/>
        <v>6.5824484325763363E-2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297292.40000000002</v>
      </c>
      <c r="D120" s="57">
        <f t="shared" si="0"/>
        <v>2.0682565455756172E-2</v>
      </c>
      <c r="E120" s="56"/>
    </row>
    <row r="121" spans="1:5" x14ac:dyDescent="0.2">
      <c r="A121" s="54">
        <v>5134</v>
      </c>
      <c r="B121" s="51" t="s">
        <v>380</v>
      </c>
      <c r="C121" s="55">
        <v>639043.9</v>
      </c>
      <c r="D121" s="57">
        <f t="shared" si="0"/>
        <v>4.4458140506961161E-2</v>
      </c>
      <c r="E121" s="56"/>
    </row>
    <row r="122" spans="1:5" x14ac:dyDescent="0.2">
      <c r="A122" s="54">
        <v>5135</v>
      </c>
      <c r="B122" s="51" t="s">
        <v>381</v>
      </c>
      <c r="C122" s="55">
        <v>545300.5</v>
      </c>
      <c r="D122" s="57">
        <f t="shared" si="0"/>
        <v>3.7936433236458678E-2</v>
      </c>
      <c r="E122" s="56"/>
    </row>
    <row r="123" spans="1:5" x14ac:dyDescent="0.2">
      <c r="A123" s="54">
        <v>5136</v>
      </c>
      <c r="B123" s="51" t="s">
        <v>382</v>
      </c>
      <c r="C123" s="55">
        <v>147051.03</v>
      </c>
      <c r="D123" s="57">
        <f t="shared" si="0"/>
        <v>1.0230307109469884E-2</v>
      </c>
      <c r="E123" s="56"/>
    </row>
    <row r="124" spans="1:5" x14ac:dyDescent="0.2">
      <c r="A124" s="54">
        <v>5137</v>
      </c>
      <c r="B124" s="51" t="s">
        <v>383</v>
      </c>
      <c r="C124" s="55">
        <v>27497</v>
      </c>
      <c r="D124" s="57">
        <f t="shared" si="0"/>
        <v>1.9129601104398478E-3</v>
      </c>
      <c r="E124" s="56"/>
    </row>
    <row r="125" spans="1:5" x14ac:dyDescent="0.2">
      <c r="A125" s="54">
        <v>5138</v>
      </c>
      <c r="B125" s="51" t="s">
        <v>384</v>
      </c>
      <c r="C125" s="55">
        <v>190038.33</v>
      </c>
      <c r="D125" s="57">
        <f t="shared" si="0"/>
        <v>1.3220923909684846E-2</v>
      </c>
      <c r="E125" s="56"/>
    </row>
    <row r="126" spans="1:5" x14ac:dyDescent="0.2">
      <c r="A126" s="54">
        <v>5139</v>
      </c>
      <c r="B126" s="51" t="s">
        <v>385</v>
      </c>
      <c r="C126" s="55">
        <v>363050.37</v>
      </c>
      <c r="D126" s="57">
        <f t="shared" si="0"/>
        <v>2.5257332650486512E-2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2325997.0300000003</v>
      </c>
      <c r="D127" s="57">
        <f t="shared" si="0"/>
        <v>0.16181909064230857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1350000</v>
      </c>
      <c r="D131" s="57">
        <f t="shared" si="0"/>
        <v>9.39191966066769E-2</v>
      </c>
      <c r="E131" s="56"/>
    </row>
    <row r="132" spans="1:5" x14ac:dyDescent="0.2">
      <c r="A132" s="54">
        <v>5221</v>
      </c>
      <c r="B132" s="51" t="s">
        <v>391</v>
      </c>
      <c r="C132" s="55">
        <v>1350000</v>
      </c>
      <c r="D132" s="57">
        <f t="shared" si="0"/>
        <v>9.39191966066769E-2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975997.03</v>
      </c>
      <c r="D137" s="57">
        <f t="shared" si="0"/>
        <v>6.7899894035631653E-2</v>
      </c>
      <c r="E137" s="56"/>
    </row>
    <row r="138" spans="1:5" x14ac:dyDescent="0.2">
      <c r="A138" s="54">
        <v>5241</v>
      </c>
      <c r="B138" s="51" t="s">
        <v>395</v>
      </c>
      <c r="C138" s="55">
        <v>733528.75</v>
      </c>
      <c r="D138" s="57">
        <f t="shared" si="0"/>
        <v>5.1031430287333292E-2</v>
      </c>
      <c r="E138" s="56"/>
    </row>
    <row r="139" spans="1:5" x14ac:dyDescent="0.2">
      <c r="A139" s="54">
        <v>5242</v>
      </c>
      <c r="B139" s="51" t="s">
        <v>396</v>
      </c>
      <c r="C139" s="55">
        <v>235900</v>
      </c>
      <c r="D139" s="57">
        <f t="shared" si="0"/>
        <v>1.6411509984825986E-2</v>
      </c>
      <c r="E139" s="56"/>
    </row>
    <row r="140" spans="1:5" x14ac:dyDescent="0.2">
      <c r="A140" s="54">
        <v>5243</v>
      </c>
      <c r="B140" s="51" t="s">
        <v>397</v>
      </c>
      <c r="C140" s="55">
        <v>6568.28</v>
      </c>
      <c r="D140" s="57">
        <f t="shared" si="0"/>
        <v>4.5695376347237312E-4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85"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2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-243521.86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1648698.39</v>
      </c>
      <c r="D15" s="24">
        <v>1648698.39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1949372.86</v>
      </c>
      <c r="D16" s="24">
        <v>1949372.86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912670.27</v>
      </c>
      <c r="D20" s="24">
        <v>912670.27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1048825.47</v>
      </c>
      <c r="D23" s="24">
        <v>1048825.47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143625.69</v>
      </c>
      <c r="D24" s="24">
        <v>143625.69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71418.289999999994</v>
      </c>
      <c r="D27" s="24">
        <v>71418.289999999994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289391526.73999995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820000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275520898.45999998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13050628.279999999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27749201.319999997</v>
      </c>
      <c r="D62" s="24">
        <f t="shared" ref="D62:E62" si="0">SUM(D63:D70)</f>
        <v>0</v>
      </c>
      <c r="E62" s="24">
        <f t="shared" si="0"/>
        <v>21827626.609999999</v>
      </c>
    </row>
    <row r="63" spans="1:9" x14ac:dyDescent="0.2">
      <c r="A63" s="22">
        <v>1241</v>
      </c>
      <c r="B63" s="20" t="s">
        <v>236</v>
      </c>
      <c r="C63" s="24">
        <v>2727368.73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1122128.3500000001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19410584.219999999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39440</v>
      </c>
      <c r="D67" s="24">
        <v>0</v>
      </c>
      <c r="E67" s="24">
        <v>21827626.609999999</v>
      </c>
    </row>
    <row r="68" spans="1:9" x14ac:dyDescent="0.2">
      <c r="A68" s="22">
        <v>1246</v>
      </c>
      <c r="B68" s="20" t="s">
        <v>241</v>
      </c>
      <c r="C68" s="24">
        <v>4370904.0199999996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78776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453163.5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84000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369163.5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1064994.25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3730742.61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-2665748.36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6988540.379999999</v>
      </c>
      <c r="D110" s="24">
        <f>SUM(D111:D119)</f>
        <v>6988540.379999999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80695.56</v>
      </c>
      <c r="D111" s="24">
        <f>C111</f>
        <v>80695.56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712356.32</v>
      </c>
      <c r="D112" s="24">
        <f t="shared" ref="D112:D119" si="1">C112</f>
        <v>712356.32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-253703.07</v>
      </c>
      <c r="D113" s="24">
        <f t="shared" si="1"/>
        <v>-253703.07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297638.46000000002</v>
      </c>
      <c r="D115" s="24">
        <f t="shared" si="1"/>
        <v>297638.46000000002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1000668.35</v>
      </c>
      <c r="D117" s="24">
        <f t="shared" si="1"/>
        <v>1000668.35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5150884.76</v>
      </c>
      <c r="D119" s="24">
        <f t="shared" si="1"/>
        <v>5150884.76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-78680.91</v>
      </c>
    </row>
    <row r="9" spans="1:5" x14ac:dyDescent="0.2">
      <c r="A9" s="33">
        <v>3120</v>
      </c>
      <c r="B9" s="29" t="s">
        <v>464</v>
      </c>
      <c r="C9" s="34">
        <v>3216068.15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19265970.550000001</v>
      </c>
    </row>
    <row r="15" spans="1:5" x14ac:dyDescent="0.2">
      <c r="A15" s="33">
        <v>3220</v>
      </c>
      <c r="B15" s="29" t="s">
        <v>468</v>
      </c>
      <c r="C15" s="34">
        <v>311881014.66000003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7"/>
  <sheetViews>
    <sheetView topLeftCell="A70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2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25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44153298.159999996</v>
      </c>
      <c r="D9" s="34">
        <v>31622682.789999999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-243521.86</v>
      </c>
      <c r="D11" s="34">
        <v>-243521.86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43909776.299999997</v>
      </c>
      <c r="D15" s="133">
        <f>SUM(D8:D14)</f>
        <v>31379160.93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2315736.7999999998</v>
      </c>
      <c r="D20" s="133">
        <f>SUM(D21:D27)</f>
        <v>2315736.7999999998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2108307.42</v>
      </c>
      <c r="D25" s="130">
        <v>2108307.42</v>
      </c>
      <c r="E25" s="128"/>
    </row>
    <row r="26" spans="1:5" x14ac:dyDescent="0.2">
      <c r="A26" s="33">
        <v>1236</v>
      </c>
      <c r="B26" s="29" t="s">
        <v>233</v>
      </c>
      <c r="C26" s="34">
        <v>207429.38</v>
      </c>
      <c r="D26" s="130">
        <v>207429.38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169776.87</v>
      </c>
      <c r="D28" s="133">
        <f>SUM(D29:D36)</f>
        <v>169776.87</v>
      </c>
      <c r="E28" s="128"/>
    </row>
    <row r="29" spans="1:5" x14ac:dyDescent="0.2">
      <c r="A29" s="33">
        <v>1241</v>
      </c>
      <c r="B29" s="29" t="s">
        <v>236</v>
      </c>
      <c r="C29" s="34">
        <v>59238.87</v>
      </c>
      <c r="D29" s="130">
        <v>59238.87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110538</v>
      </c>
      <c r="D34" s="130">
        <v>110538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2485513.67</v>
      </c>
      <c r="D38" s="133">
        <f>D20+D28+D37</f>
        <v>2485513.67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19265970.550000001</v>
      </c>
      <c r="D42" s="133">
        <v>121705317.12</v>
      </c>
    </row>
    <row r="43" spans="1:5" x14ac:dyDescent="0.2">
      <c r="A43" s="129"/>
      <c r="B43" s="134" t="s">
        <v>616</v>
      </c>
      <c r="C43" s="133">
        <f>C46+C58+C86+C89+C44</f>
        <v>40672.9</v>
      </c>
      <c r="D43" s="133">
        <f>D46+D58+D86+D89+D44</f>
        <v>1519190.3099999998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1376774.64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1376774.64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1342512.43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34262.21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40672.9</v>
      </c>
      <c r="D89" s="133">
        <f>SUM(D90:D94)</f>
        <v>142415.67000000001</v>
      </c>
    </row>
    <row r="90" spans="1:4" x14ac:dyDescent="0.2">
      <c r="A90" s="129">
        <v>2111</v>
      </c>
      <c r="B90" s="128" t="s">
        <v>630</v>
      </c>
      <c r="C90" s="130">
        <v>40672.9</v>
      </c>
      <c r="D90" s="130">
        <v>142415.67000000001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0</v>
      </c>
      <c r="D92" s="130">
        <v>0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0</v>
      </c>
      <c r="D104" s="153">
        <f>+D105+D107</f>
        <v>0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0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0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19306643.449999999</v>
      </c>
      <c r="D117" s="133">
        <f>D42+D43+D95-D101-D104</f>
        <v>123224507.43000001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25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33640028.770000003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33640028.770000003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16859571.890000001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2485513.67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59238.87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110538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2108307.42</v>
      </c>
    </row>
    <row r="20" spans="1:3" x14ac:dyDescent="0.2">
      <c r="A20" s="90" t="s">
        <v>563</v>
      </c>
      <c r="B20" s="77" t="s">
        <v>538</v>
      </c>
      <c r="C20" s="148">
        <v>207429.38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14374058.220000001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Municipio de Santa Catarina, Gto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70169727.590000004</v>
      </c>
      <c r="D42" s="34"/>
      <c r="E42" s="34"/>
      <c r="F42" s="34"/>
    </row>
    <row r="43" spans="1:6" x14ac:dyDescent="0.2">
      <c r="B43" s="171" t="s">
        <v>92</v>
      </c>
      <c r="C43" s="172">
        <v>-65054783.020000003</v>
      </c>
      <c r="D43" s="34"/>
      <c r="E43" s="34"/>
      <c r="F43" s="34"/>
    </row>
    <row r="44" spans="1:6" x14ac:dyDescent="0.2">
      <c r="B44" s="171" t="s">
        <v>91</v>
      </c>
      <c r="C44" s="172">
        <v>28525084.199999999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-33640028.770000003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Municipio de Santa Catarina, Gto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-70169727.590000004</v>
      </c>
    </row>
    <row r="54" spans="2:3" x14ac:dyDescent="0.2">
      <c r="B54" s="171" t="s">
        <v>87</v>
      </c>
      <c r="C54" s="176">
        <v>97790068.840000004</v>
      </c>
    </row>
    <row r="55" spans="2:3" x14ac:dyDescent="0.2">
      <c r="B55" s="171" t="s">
        <v>666</v>
      </c>
      <c r="C55" s="176">
        <v>-48661050.359999999</v>
      </c>
    </row>
    <row r="56" spans="2:3" x14ac:dyDescent="0.2">
      <c r="B56" s="171" t="s">
        <v>86</v>
      </c>
      <c r="C56" s="176">
        <v>4181137.22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40672.9</v>
      </c>
    </row>
    <row r="59" spans="2:3" x14ac:dyDescent="0.2">
      <c r="B59" s="171" t="s">
        <v>83</v>
      </c>
      <c r="C59" s="176">
        <v>16818898.989999998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2024-04-30T20:17:46Z</cp:lastPrinted>
  <dcterms:created xsi:type="dcterms:W3CDTF">2012-12-11T20:36:24Z</dcterms:created>
  <dcterms:modified xsi:type="dcterms:W3CDTF">2024-04-30T20:17:47Z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