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1ER TRIMESTRE 2024\"/>
    </mc:Choice>
  </mc:AlternateContent>
  <bookViews>
    <workbookView xWindow="0" yWindow="0" windowWidth="14115" windowHeight="9525" tabRatio="863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B48" i="65" l="1"/>
  <c r="B37" i="65"/>
  <c r="B39" i="65"/>
  <c r="B50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<sst xmlns="http://schemas.openxmlformats.org/spreadsheetml/2006/main" count="938" uniqueCount="669">
  <si>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</si>
  <si>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</si>
  <si>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</si>
  <si>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</si>
  <si>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</si>
  <si>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</si>
  <si>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</si>
  <si>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</si>
  <si>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</si>
  <si>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</si>
  <si>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</si>
  <si>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</si>
  <si>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</si>
  <si>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</si>
  <si>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</si>
  <si>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</si>
  <si>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</si>
  <si>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</si>
  <si>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</si>
  <si>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</si>
  <si>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</si>
  <si>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</si>
  <si>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</si>
  <si>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</si>
  <si>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</si>
  <si>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</si>
  <si>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</si>
  <si>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</si>
  <si>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</si>
  <si>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</si>
  <si>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</si>
  <si>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</si>
  <si>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</si>
  <si>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</si>
  <si>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</si>
  <si>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</si>
  <si>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</si>
  <si>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</si>
  <si>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</si>
  <si>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</si>
  <si>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</si>
  <si>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</si>
  <si>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</si>
  <si>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</si>
  <si>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</si>
  <si>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</si>
  <si>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</si>
  <si>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</si>
  <si>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</si>
  <si>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</si>
  <si>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</si>
  <si>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</si>
  <si>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</si>
  <si>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</si>
  <si>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</si>
  <si>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</si>
  <si>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</si>
  <si>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</si>
  <si>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</si>
  <si>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</si>
  <si>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</si>
  <si>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</si>
  <si>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</si>
  <si>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</si>
  <si>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</si>
  <si>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</si>
  <si>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</si>
  <si>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</si>
  <si>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</si>
  <si>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</si>
  <si>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</si>
  <si>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</si>
  <si>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</si>
  <si>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</si>
  <si>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</si>
  <si>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</si>
  <si>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</si>
  <si>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</si>
  <si>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</si>
  <si>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</si>
  <si>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</si>
  <si>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</si>
  <si>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</si>
  <si>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</si>
  <si>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</si>
  <si>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</si>
  <si>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</si>
  <si>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</si>
  <si>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</si>
  <si>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</si>
  <si>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</si>
  <si>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</si>
  <si>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</si>
  <si>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</si>
  <si>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</si>
  <si>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</si>
  <si>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</si>
  <si>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</si>
  <si>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</si>
  <si>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</si>
  <si>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</si>
  <si>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</si>
  <si>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</si>
  <si>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</si>
  <si>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</si>
  <si>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</si>
  <si>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</si>
  <si>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</si>
  <si>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</si>
  <si>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</si>
  <si>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</si>
  <si>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</si>
  <si>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</si>
  <si>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</si>
  <si>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</si>
  <si>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</si>
  <si>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</si>
  <si>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</si>
  <si>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</si>
  <si>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</si>
  <si>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</si>
  <si>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</si>
  <si>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</si>
  <si>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</si>
  <si>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</si>
  <si>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</si>
  <si>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</si>
  <si>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</si>
  <si>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</si>
  <si>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</si>
  <si>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</si>
  <si>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</si>
  <si>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</si>
  <si>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</si>
  <si>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</si>
  <si>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</si>
  <si>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</si>
  <si>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</si>
  <si>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</si>
  <si>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</si>
  <si>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</si>
  <si>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</si>
  <si>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</si>
  <si>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</si>
  <si>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</si>
  <si>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</si>
  <si>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</si>
  <si>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</si>
  <si>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</si>
  <si>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</si>
  <si>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</si>
  <si>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</si>
  <si>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</si>
  <si>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</si>
  <si>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</si>
  <si>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</si>
  <si>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</si>
  <si>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</si>
  <si>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</si>
  <si>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</si>
  <si>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</si>
  <si>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</si>
  <si>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</si>
  <si>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</si>
  <si>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</si>
  <si>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</si>
  <si>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</si>
  <si>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</si>
  <si>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</si>
  <si>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</si>
  <si>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</si>
  <si>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</si>
  <si>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</si>
  <si>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</si>
  <si>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</si>
  <si>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</si>
  <si>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</si>
  <si>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</si>
  <si>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</si>
  <si>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</si>
  <si>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</si>
  <si>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</si>
  <si>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</si>
  <si>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</si>
  <si>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</si>
  <si>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</si>
  <si>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</si>
  <si>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</si>
  <si>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</si>
  <si>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</si>
  <si>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</si>
  <si>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</si>
  <si>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</si>
  <si>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</si>
  <si>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</si>
  <si>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</si>
  <si>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</si>
  <si>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</si>
  <si>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</si>
  <si>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</si>
  <si>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</si>
  <si>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</si>
  <si>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</si>
  <si>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</si>
  <si>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</si>
  <si>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</si>
  <si>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</si>
  <si>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</si>
  <si>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</si>
  <si>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</si>
  <si>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</si>
  <si>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</si>
  <si>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</si>
  <si>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</si>
  <si>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</si>
  <si>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</si>
  <si>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</si>
  <si>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</si>
  <si>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</si>
  <si>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</si>
  <si>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</si>
  <si>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</si>
  <si>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</si>
  <si>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</si>
  <si>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</si>
  <si>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</si>
  <si>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</si>
  <si>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</si>
  <si>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</si>
  <si>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</si>
  <si>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</si>
  <si>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</si>
  <si>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</si>
  <si>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</si>
  <si>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</si>
  <si>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</si>
  <si>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</si>
  <si>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</si>
  <si>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</si>
  <si>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</si>
  <si>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</si>
  <si>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</si>
  <si>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</si>
  <si>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</si>
  <si>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</si>
  <si>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</si>
  <si>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</si>
  <si>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</si>
  <si>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</si>
  <si>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</si>
  <si>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</si>
  <si>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</si>
  <si>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</si>
  <si>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</si>
  <si>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</si>
  <si>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</si>
  <si>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</si>
  <si>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</si>
  <si>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</si>
  <si>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</si>
  <si>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</si>
  <si>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</si>
  <si>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</si>
  <si>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</si>
  <si>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</si>
  <si>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</si>
  <si>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</si>
  <si>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</si>
  <si>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</si>
  <si>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</si>
  <si>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</si>
  <si>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</si>
  <si>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</si>
  <si>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</si>
  <si>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</si>
  <si>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</si>
  <si>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</si>
  <si>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</si>
  <si>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</si>
  <si>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</si>
  <si>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</si>
  <si>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</si>
  <si>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</si>
  <si>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</si>
  <si>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</si>
  <si>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</si>
  <si>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</si>
  <si>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</si>
  <si>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</si>
  <si>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</si>
  <si>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</si>
  <si>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</si>
  <si>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</si>
  <si>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</si>
  <si>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</si>
  <si>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</si>
  <si>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</si>
  <si>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</si>
  <si>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</si>
  <si>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</si>
  <si>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</si>
  <si>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</si>
  <si>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</si>
  <si>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</si>
  <si>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</si>
  <si>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</si>
  <si>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</si>
  <si>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</si>
  <si>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</si>
  <si>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</si>
  <si>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</si>
  <si>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</si>
  <si>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</si>
  <si>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</si>
  <si>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</si>
  <si>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</si>
  <si>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</si>
  <si>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</si>
  <si>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</si>
  <si>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</si>
  <si>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</si>
  <si>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</si>
  <si>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</si>
  <si>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</si>
  <si>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</si>
  <si>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</si>
  <si>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</si>
  <si>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</si>
  <si>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</si>
  <si>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</si>
  <si>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</si>
  <si>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</si>
  <si>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</si>
  <si>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</si>
  <si>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</si>
  <si>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</si>
  <si>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</si>
  <si>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</si>
  <si>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</si>
  <si>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</si>
  <si>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</si>
  <si>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</si>
  <si>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</si>
  <si>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</si>
  <si>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</si>
  <si>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</si>
  <si>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</si>
  <si>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</si>
  <si>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</si>
  <si>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</si>
  <si>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</si>
  <si>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</si>
  <si>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</si>
  <si>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</si>
  <si>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</si>
  <si>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</si>
  <si>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</si>
  <si>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</si>
  <si>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</si>
  <si>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</si>
  <si>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</si>
  <si>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</si>
  <si>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</si>
  <si>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</si>
  <si>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</si>
  <si>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</si>
  <si>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</si>
  <si>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</si>
  <si>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</si>
  <si>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</si>
  <si>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</si>
  <si>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</si>
  <si>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</si>
  <si>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</si>
  <si>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</si>
  <si>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</si>
  <si>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</si>
  <si>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</si>
  <si>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</si>
  <si>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</si>
  <si>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</si>
  <si>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</si>
  <si>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</si>
  <si>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</si>
  <si>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</si>
  <si>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</si>
  <si>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</si>
  <si>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</si>
  <si>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</si>
  <si>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</si>
  <si>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</si>
  <si>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</si>
  <si>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</si>
  <si>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</si>
  <si>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</si>
  <si>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</si>
  <si>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</si>
  <si>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</si>
  <si>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</si>
  <si>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</si>
  <si>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</si>
  <si>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</si>
  <si>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</si>
  <si>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</si>
  <si>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</si>
  <si>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</si>
  <si>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</si>
  <si>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</si>
  <si>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</si>
  <si>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</si>
  <si>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</si>
  <si>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</si>
  <si>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</si>
  <si>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</si>
  <si>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</si>
  <si>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</si>
  <si>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</si>
  <si>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</si>
  <si>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</si>
  <si>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</si>
  <si>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</si>
  <si>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</si>
  <si>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</si>
  <si>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</si>
  <si>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</si>
  <si>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</si>
  <si>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</si>
  <si>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</si>
  <si>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</si>
  <si>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</si>
  <si>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</si>
  <si>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</si>
  <si>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</si>
  <si>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</si>
  <si>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</si>
  <si>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</si>
  <si>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</si>
  <si>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</si>
  <si>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</si>
  <si>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</si>
  <si>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</si>
  <si>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</si>
  <si>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</si>
  <si>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</si>
  <si>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</si>
  <si>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</si>
  <si>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</si>
  <si>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</si>
  <si>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</si>
  <si>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</si>
  <si>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</si>
  <si>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</si>
  <si>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</si>
  <si>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</si>
  <si>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</si>
  <si>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</si>
  <si>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</si>
  <si>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</si>
  <si>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</si>
  <si>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</si>
  <si>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</si>
  <si>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</si>
  <si>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</si>
  <si>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</si>
  <si>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</si>
  <si>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</si>
  <si>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</si>
  <si>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</si>
  <si>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</si>
  <si>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</si>
  <si>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</si>
  <si>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</si>
  <si>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</si>
  <si>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</si>
  <si>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</si>
  <si>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</si>
  <si>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</si>
  <si>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</si>
  <si>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</si>
  <si>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</si>
  <si>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</si>
  <si>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</si>
  <si>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</si>
  <si>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</si>
  <si>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</si>
  <si>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</si>
  <si>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</si>
  <si>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</si>
  <si>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</si>
  <si>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</si>
  <si>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</si>
  <si>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</si>
  <si>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</si>
  <si>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</si>
  <si>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</si>
  <si>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</si>
  <si>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</si>
  <si>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</si>
  <si>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</si>
  <si>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</si>
  <si>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</si>
  <si>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</si>
  <si>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</si>
  <si>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</si>
  <si>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</si>
  <si>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</si>
  <si>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</si>
  <si>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</si>
  <si>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</si>
  <si>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</si>
  <si>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</si>
  <si>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</si>
  <si>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</si>
  <si>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</si>
  <si>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</si>
  <si>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</si>
  <si>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</si>
  <si>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</si>
  <si>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</si>
  <si>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</si>
  <si>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</si>
  <si>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</si>
  <si>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</si>
  <si>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</si>
  <si>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</si>
  <si>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</si>
  <si>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</si>
  <si>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</si>
  <si>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</si>
  <si>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</si>
  <si>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</si>
  <si>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</si>
  <si>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</si>
  <si>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</si>
  <si>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</si>
  <si>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</si>
  <si>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</si>
  <si>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</si>
  <si>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</si>
  <si>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</si>
  <si>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</si>
  <si>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</si>
  <si>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</si>
  <si>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</si>
  <si>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</si>
  <si>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</si>
  <si>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</si>
  <si>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</si>
  <si>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</si>
  <si>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</si>
  <si>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</si>
  <si>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</si>
  <si>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</si>
  <si>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</si>
  <si>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</si>
  <si>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</si>
  <si>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</si>
  <si>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</si>
  <si>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</si>
  <si>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</si>
  <si>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</si>
  <si>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</si>
  <si>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</si>
  <si>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</si>
  <si>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</si>
  <si>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</si>
  <si>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</si>
  <si>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</si>
  <si>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</si>
  <si>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</si>
  <si>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</si>
  <si>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</si>
  <si>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</si>
  <si>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</si>
  <si>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</si>
  <si>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</si>
  <si>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</si>
  <si>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</si>
  <si>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</si>
  <si>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</si>
  <si>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</si>
  <si>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</si>
  <si>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</si>
  <si>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</si>
  <si>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</si>
  <si>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</si>
  <si>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</si>
  <si>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</si>
  <si>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</si>
  <si>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</si>
  <si>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</si>
  <si>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</si>
  <si>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</si>
  <si>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</si>
  <si>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</si>
  <si>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</si>
  <si>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</si>
  <si>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</si>
  <si>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</si>
  <si>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</si>
  <si>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</si>
  <si>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</si>
  <si>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</si>
  <si>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</si>
  <si>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</si>
  <si>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</si>
  <si>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</si>
  <si>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</si>
  <si>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</si>
  <si>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</si>
  <si>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</si>
  <si>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</si>
  <si>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</si>
  <si>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</si>
  <si>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</si>
  <si>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</si>
  <si>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</si>
  <si>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</si>
  <si>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</si>
  <si>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</si>
  <si>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</si>
  <si>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</si>
  <si>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</si>
  <si>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</si>
  <si>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</si>
  <si>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</si>
  <si>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</si>
  <si>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</si>
  <si>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</si>
  <si>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</si>
  <si>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</si>
  <si>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</si>
  <si>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</si>
  <si>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</si>
  <si>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</si>
  <si>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</si>
  <si>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</si>
  <si>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</si>
  <si>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</si>
  <si>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</si>
  <si>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</si>
  <si>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</si>
  <si>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</si>
  <si>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</si>
  <si>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</si>
  <si>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</si>
  <si>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</si>
  <si>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</si>
  <si>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</si>
  <si>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</si>
  <si>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</si>
  <si>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</si>
  <si>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</si>
  <si>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</si>
  <si>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</si>
  <si>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</si>
  <si>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</si>
  <si>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</si>
  <si>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</si>
  <si>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</si>
  <si>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</si>
  <si>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</si>
  <si>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</si>
  <si>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</si>
  <si>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</si>
  <si>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</si>
  <si>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</si>
  <si>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Municipio de Santa Catarina, Gto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</si>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</sst>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962150" cy="590551"/>
    <xdr:sp macro="" textlink="">
      <xdr:nvSpPr>
        <xdr:cNvPr id="2" name="CuadroTexto 1"/>
        <xdr:cNvSpPr txBox="1"/>
      </xdr:nvSpPr>
      <xdr:spPr>
        <a:xfrm>
          <a:off x="971550" y="6867525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1</xdr:col>
      <xdr:colOff>3590925</xdr:colOff>
      <xdr:row>45</xdr:row>
      <xdr:rowOff>9526</xdr:rowOff>
    </xdr:from>
    <xdr:ext cx="2400300" cy="590551"/>
    <xdr:sp macro="" textlink="">
      <xdr:nvSpPr>
        <xdr:cNvPr id="3" name="CuadroTexto 2"/>
        <xdr:cNvSpPr txBox="1"/>
      </xdr:nvSpPr>
      <xdr:spPr>
        <a:xfrm>
          <a:off x="4562475" y="6877051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tabSelected="1" zoomScaleNormal="100" zoomScaleSheetLayoutView="100" workbookViewId="0">
      <pane ySplit="5" topLeftCell="A39" activePane="bottomLeft" state="frozen"/>
      <selection activeCell="A14" sqref="A14:B14"/>
      <selection pane="bottomLeft" activeCell="E50" sqref="E50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78" t="s">
        <v>667</v>
      </c>
      <c r="B1" s="178"/>
      <c r="C1" s="17"/>
      <c r="D1" s="14" t="s">
        <v>601</v>
      </c>
      <c r="E1" s="15">
        <v>2024</v>
      </c>
    </row>
    <row r="2" spans="1:5" ht="18.95" customHeight="1" x14ac:dyDescent="0.2">
      <c r="A2" s="179" t="s">
        <v>600</v>
      </c>
      <c r="B2" s="179"/>
      <c r="C2" s="36"/>
      <c r="D2" s="14" t="s">
        <v>602</v>
      </c>
      <c r="E2" s="17" t="s">
        <v>607</v>
      </c>
    </row>
    <row r="3" spans="1:5" ht="18.95" customHeight="1" x14ac:dyDescent="0.2">
      <c r="A3" s="180" t="s">
        <v>668</v>
      </c>
      <c r="B3" s="180"/>
      <c r="C3" s="17"/>
      <c r="D3" s="14" t="s">
        <v>603</v>
      </c>
      <c r="E3" s="15">
        <v>1</v>
      </c>
    </row>
    <row r="4" spans="1:5" s="93" customFormat="1" ht="18.95" customHeight="1" x14ac:dyDescent="0.2">
      <c r="A4" s="180" t="s">
        <v>622</v>
      </c>
      <c r="B4" s="180"/>
      <c r="C4" s="180"/>
      <c r="D4" s="180"/>
      <c r="E4" s="180"/>
    </row>
    <row r="5" spans="1:5" ht="15" customHeight="1" x14ac:dyDescent="0.2">
      <c r="A5" s="136" t="s">
        <v>41</v>
      </c>
      <c r="B5" s="13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3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623</v>
      </c>
    </row>
    <row r="41" spans="1:2" ht="12" thickBot="1" x14ac:dyDescent="0.25">
      <c r="A41" s="11"/>
      <c r="B41" s="12"/>
    </row>
    <row r="44" spans="1:2" x14ac:dyDescent="0.2">
      <c r="B44" s="93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42578125" style="39" customWidth="1"/>
    <col min="2" max="2" width="63.140625" style="39" customWidth="1"/>
    <col min="3" max="3" width="17.5703125" style="39" customWidth="1"/>
    <col min="4" max="16384" width="11.42578125" style="39"/>
  </cols>
  <sheetData>
    <row r="1" spans="1:3" s="37" customFormat="1" ht="18" customHeight="1" x14ac:dyDescent="0.25">
      <c r="A1" s="184" t="s">
        <v>667</v>
      </c>
      <c r="B1" s="185"/>
      <c r="C1" s="186"/>
    </row>
    <row r="2" spans="1:3" s="37" customFormat="1" ht="18" customHeight="1" x14ac:dyDescent="0.25">
      <c r="A2" s="187" t="s">
        <v>612</v>
      </c>
      <c r="B2" s="188"/>
      <c r="C2" s="189"/>
    </row>
    <row r="3" spans="1:3" s="37" customFormat="1" ht="18" customHeight="1" x14ac:dyDescent="0.25">
      <c r="A3" s="187" t="s">
        <v>668</v>
      </c>
      <c r="B3" s="190"/>
      <c r="C3" s="189"/>
    </row>
    <row r="4" spans="1:3" s="40" customFormat="1" ht="18" customHeight="1" x14ac:dyDescent="0.2">
      <c r="A4" s="191" t="s">
        <v>613</v>
      </c>
      <c r="B4" s="192"/>
      <c r="C4" s="193"/>
    </row>
    <row r="5" spans="1:3" s="38" customFormat="1" x14ac:dyDescent="0.2">
      <c r="A5" s="58" t="s">
        <v>520</v>
      </c>
      <c r="B5" s="58"/>
      <c r="C5" s="143">
        <v>33640028.770000003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4">
        <f>SUM(C8:C13)</f>
        <v>0</v>
      </c>
    </row>
    <row r="8" spans="1:3" x14ac:dyDescent="0.2">
      <c r="A8" s="76" t="s">
        <v>522</v>
      </c>
      <c r="B8" s="75" t="s">
        <v>341</v>
      </c>
      <c r="C8" s="145">
        <v>0</v>
      </c>
    </row>
    <row r="9" spans="1:3" x14ac:dyDescent="0.2">
      <c r="A9" s="62" t="s">
        <v>523</v>
      </c>
      <c r="B9" s="63" t="s">
        <v>532</v>
      </c>
      <c r="C9" s="145">
        <v>0</v>
      </c>
    </row>
    <row r="10" spans="1:3" x14ac:dyDescent="0.2">
      <c r="A10" s="62" t="s">
        <v>524</v>
      </c>
      <c r="B10" s="63" t="s">
        <v>349</v>
      </c>
      <c r="C10" s="145">
        <v>0</v>
      </c>
    </row>
    <row r="11" spans="1:3" x14ac:dyDescent="0.2">
      <c r="A11" s="62" t="s">
        <v>525</v>
      </c>
      <c r="B11" s="63" t="s">
        <v>350</v>
      </c>
      <c r="C11" s="145">
        <v>0</v>
      </c>
    </row>
    <row r="12" spans="1:3" x14ac:dyDescent="0.2">
      <c r="A12" s="62" t="s">
        <v>526</v>
      </c>
      <c r="B12" s="63" t="s">
        <v>351</v>
      </c>
      <c r="C12" s="145">
        <v>0</v>
      </c>
    </row>
    <row r="13" spans="1:3" x14ac:dyDescent="0.2">
      <c r="A13" s="64" t="s">
        <v>527</v>
      </c>
      <c r="B13" s="65" t="s">
        <v>528</v>
      </c>
      <c r="C13" s="145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4">
        <f>SUM(C16:C18)</f>
        <v>0</v>
      </c>
    </row>
    <row r="16" spans="1:3" x14ac:dyDescent="0.2">
      <c r="A16" s="69">
        <v>3.1</v>
      </c>
      <c r="B16" s="63" t="s">
        <v>531</v>
      </c>
      <c r="C16" s="145">
        <v>0</v>
      </c>
    </row>
    <row r="17" spans="1:3" x14ac:dyDescent="0.2">
      <c r="A17" s="70">
        <v>3.2</v>
      </c>
      <c r="B17" s="63" t="s">
        <v>529</v>
      </c>
      <c r="C17" s="145">
        <v>0</v>
      </c>
    </row>
    <row r="18" spans="1:3" x14ac:dyDescent="0.2">
      <c r="A18" s="70">
        <v>3.3</v>
      </c>
      <c r="B18" s="65" t="s">
        <v>530</v>
      </c>
      <c r="C18" s="146">
        <v>0</v>
      </c>
    </row>
    <row r="19" spans="1:3" x14ac:dyDescent="0.2">
      <c r="A19" s="59"/>
      <c r="B19" s="71"/>
      <c r="C19" s="72"/>
    </row>
    <row r="20" spans="1:3" x14ac:dyDescent="0.2">
      <c r="A20" s="73" t="s">
        <v>659</v>
      </c>
      <c r="B20" s="73"/>
      <c r="C20" s="143">
        <f>C5+C7-C15</f>
        <v>33640028.770000003</v>
      </c>
    </row>
    <row r="22" spans="1:3" x14ac:dyDescent="0.2">
      <c r="B22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opLeftCell="A13" workbookViewId="0">
      <selection activeCell="B56" sqref="B56"/>
    </sheetView>
  </sheetViews>
  <sheetFormatPr baseColWidth="10" defaultColWidth="11.42578125" defaultRowHeight="11.25" x14ac:dyDescent="0.2"/>
  <cols>
    <col min="1" max="1" width="3.5703125" style="39" customWidth="1"/>
    <col min="2" max="2" width="62.140625" style="39" customWidth="1"/>
    <col min="3" max="3" width="17.5703125" style="39" customWidth="1"/>
    <col min="4" max="16384" width="11.42578125" style="39"/>
  </cols>
  <sheetData>
    <row r="1" spans="1:3" s="41" customFormat="1" ht="18.95" customHeight="1" x14ac:dyDescent="0.25">
      <c r="A1" s="194" t="s">
        <v>667</v>
      </c>
      <c r="B1" s="195"/>
      <c r="C1" s="196"/>
    </row>
    <row r="2" spans="1:3" s="41" customFormat="1" ht="18.95" customHeight="1" x14ac:dyDescent="0.25">
      <c r="A2" s="197" t="s">
        <v>614</v>
      </c>
      <c r="B2" s="198"/>
      <c r="C2" s="199"/>
    </row>
    <row r="3" spans="1:3" s="41" customFormat="1" ht="18.95" customHeight="1" x14ac:dyDescent="0.25">
      <c r="A3" s="197" t="s">
        <v>668</v>
      </c>
      <c r="B3" s="200"/>
      <c r="C3" s="199"/>
    </row>
    <row r="4" spans="1:3" s="42" customFormat="1" x14ac:dyDescent="0.2">
      <c r="A4" s="191" t="s">
        <v>613</v>
      </c>
      <c r="B4" s="192"/>
      <c r="C4" s="193"/>
    </row>
    <row r="5" spans="1:3" x14ac:dyDescent="0.2">
      <c r="A5" s="84" t="s">
        <v>533</v>
      </c>
      <c r="B5" s="58"/>
      <c r="C5" s="147">
        <v>16859571.890000001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44">
        <f>SUM(C8:C28)</f>
        <v>2485513.67</v>
      </c>
    </row>
    <row r="8" spans="1:3" x14ac:dyDescent="0.2">
      <c r="A8" s="126">
        <v>2.1</v>
      </c>
      <c r="B8" s="85" t="s">
        <v>369</v>
      </c>
      <c r="C8" s="148">
        <v>0</v>
      </c>
    </row>
    <row r="9" spans="1:3" x14ac:dyDescent="0.2">
      <c r="A9" s="126">
        <v>2.2000000000000002</v>
      </c>
      <c r="B9" s="85" t="s">
        <v>366</v>
      </c>
      <c r="C9" s="148">
        <v>0</v>
      </c>
    </row>
    <row r="10" spans="1:3" x14ac:dyDescent="0.2">
      <c r="A10" s="90">
        <v>2.2999999999999998</v>
      </c>
      <c r="B10" s="77" t="s">
        <v>236</v>
      </c>
      <c r="C10" s="148">
        <v>59238.87</v>
      </c>
    </row>
    <row r="11" spans="1:3" x14ac:dyDescent="0.2">
      <c r="A11" s="90">
        <v>2.4</v>
      </c>
      <c r="B11" s="77" t="s">
        <v>237</v>
      </c>
      <c r="C11" s="148">
        <v>0</v>
      </c>
    </row>
    <row r="12" spans="1:3" x14ac:dyDescent="0.2">
      <c r="A12" s="90">
        <v>2.5</v>
      </c>
      <c r="B12" s="77" t="s">
        <v>238</v>
      </c>
      <c r="C12" s="148">
        <v>0</v>
      </c>
    </row>
    <row r="13" spans="1:3" x14ac:dyDescent="0.2">
      <c r="A13" s="90">
        <v>2.6</v>
      </c>
      <c r="B13" s="77" t="s">
        <v>239</v>
      </c>
      <c r="C13" s="148">
        <v>0</v>
      </c>
    </row>
    <row r="14" spans="1:3" x14ac:dyDescent="0.2">
      <c r="A14" s="90">
        <v>2.7</v>
      </c>
      <c r="B14" s="77" t="s">
        <v>240</v>
      </c>
      <c r="C14" s="148">
        <v>0</v>
      </c>
    </row>
    <row r="15" spans="1:3" x14ac:dyDescent="0.2">
      <c r="A15" s="90">
        <v>2.8</v>
      </c>
      <c r="B15" s="77" t="s">
        <v>241</v>
      </c>
      <c r="C15" s="148">
        <v>110538</v>
      </c>
    </row>
    <row r="16" spans="1:3" x14ac:dyDescent="0.2">
      <c r="A16" s="90">
        <v>2.9</v>
      </c>
      <c r="B16" s="77" t="s">
        <v>243</v>
      </c>
      <c r="C16" s="148">
        <v>0</v>
      </c>
    </row>
    <row r="17" spans="1:3" x14ac:dyDescent="0.2">
      <c r="A17" s="90" t="s">
        <v>535</v>
      </c>
      <c r="B17" s="77" t="s">
        <v>536</v>
      </c>
      <c r="C17" s="148">
        <v>0</v>
      </c>
    </row>
    <row r="18" spans="1:3" x14ac:dyDescent="0.2">
      <c r="A18" s="90" t="s">
        <v>561</v>
      </c>
      <c r="B18" s="77" t="s">
        <v>245</v>
      </c>
      <c r="C18" s="148">
        <v>0</v>
      </c>
    </row>
    <row r="19" spans="1:3" x14ac:dyDescent="0.2">
      <c r="A19" s="90" t="s">
        <v>562</v>
      </c>
      <c r="B19" s="77" t="s">
        <v>537</v>
      </c>
      <c r="C19" s="148">
        <v>2108307.42</v>
      </c>
    </row>
    <row r="20" spans="1:3" x14ac:dyDescent="0.2">
      <c r="A20" s="90" t="s">
        <v>563</v>
      </c>
      <c r="B20" s="77" t="s">
        <v>538</v>
      </c>
      <c r="C20" s="148">
        <v>207429.38</v>
      </c>
    </row>
    <row r="21" spans="1:3" x14ac:dyDescent="0.2">
      <c r="A21" s="90" t="s">
        <v>564</v>
      </c>
      <c r="B21" s="77" t="s">
        <v>539</v>
      </c>
      <c r="C21" s="148">
        <v>0</v>
      </c>
    </row>
    <row r="22" spans="1:3" x14ac:dyDescent="0.2">
      <c r="A22" s="90" t="s">
        <v>540</v>
      </c>
      <c r="B22" s="77" t="s">
        <v>541</v>
      </c>
      <c r="C22" s="148">
        <v>0</v>
      </c>
    </row>
    <row r="23" spans="1:3" x14ac:dyDescent="0.2">
      <c r="A23" s="90" t="s">
        <v>542</v>
      </c>
      <c r="B23" s="77" t="s">
        <v>543</v>
      </c>
      <c r="C23" s="148">
        <v>0</v>
      </c>
    </row>
    <row r="24" spans="1:3" x14ac:dyDescent="0.2">
      <c r="A24" s="90" t="s">
        <v>544</v>
      </c>
      <c r="B24" s="77" t="s">
        <v>545</v>
      </c>
      <c r="C24" s="148">
        <v>0</v>
      </c>
    </row>
    <row r="25" spans="1:3" x14ac:dyDescent="0.2">
      <c r="A25" s="90" t="s">
        <v>546</v>
      </c>
      <c r="B25" s="77" t="s">
        <v>547</v>
      </c>
      <c r="C25" s="148">
        <v>0</v>
      </c>
    </row>
    <row r="26" spans="1:3" x14ac:dyDescent="0.2">
      <c r="A26" s="90" t="s">
        <v>548</v>
      </c>
      <c r="B26" s="77" t="s">
        <v>549</v>
      </c>
      <c r="C26" s="148">
        <v>0</v>
      </c>
    </row>
    <row r="27" spans="1:3" x14ac:dyDescent="0.2">
      <c r="A27" s="90" t="s">
        <v>550</v>
      </c>
      <c r="B27" s="77" t="s">
        <v>551</v>
      </c>
      <c r="C27" s="148">
        <v>0</v>
      </c>
    </row>
    <row r="28" spans="1:3" x14ac:dyDescent="0.2">
      <c r="A28" s="90" t="s">
        <v>552</v>
      </c>
      <c r="B28" s="85" t="s">
        <v>553</v>
      </c>
      <c r="C28" s="148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49">
        <f>SUM(C31:C37)</f>
        <v>0</v>
      </c>
    </row>
    <row r="31" spans="1:3" x14ac:dyDescent="0.2">
      <c r="A31" s="90" t="s">
        <v>555</v>
      </c>
      <c r="B31" s="77" t="s">
        <v>438</v>
      </c>
      <c r="C31" s="148">
        <v>0</v>
      </c>
    </row>
    <row r="32" spans="1:3" x14ac:dyDescent="0.2">
      <c r="A32" s="90" t="s">
        <v>556</v>
      </c>
      <c r="B32" s="77" t="s">
        <v>80</v>
      </c>
      <c r="C32" s="148">
        <v>0</v>
      </c>
    </row>
    <row r="33" spans="1:3" x14ac:dyDescent="0.2">
      <c r="A33" s="90" t="s">
        <v>557</v>
      </c>
      <c r="B33" s="77" t="s">
        <v>448</v>
      </c>
      <c r="C33" s="148">
        <v>0</v>
      </c>
    </row>
    <row r="34" spans="1:3" x14ac:dyDescent="0.2">
      <c r="A34" s="90" t="s">
        <v>558</v>
      </c>
      <c r="B34" s="77" t="s">
        <v>454</v>
      </c>
      <c r="C34" s="148">
        <v>0</v>
      </c>
    </row>
    <row r="35" spans="1:3" x14ac:dyDescent="0.2">
      <c r="A35" s="90" t="s">
        <v>559</v>
      </c>
      <c r="B35" s="77" t="s">
        <v>462</v>
      </c>
      <c r="C35" s="148">
        <v>0</v>
      </c>
    </row>
    <row r="36" spans="1:3" x14ac:dyDescent="0.2">
      <c r="A36" s="90" t="s">
        <v>662</v>
      </c>
      <c r="B36" s="77" t="s">
        <v>366</v>
      </c>
      <c r="C36" s="148">
        <v>0</v>
      </c>
    </row>
    <row r="37" spans="1:3" x14ac:dyDescent="0.2">
      <c r="A37" s="90" t="s">
        <v>663</v>
      </c>
      <c r="B37" s="85" t="s">
        <v>560</v>
      </c>
      <c r="C37" s="150">
        <v>0</v>
      </c>
    </row>
    <row r="38" spans="1:3" x14ac:dyDescent="0.2">
      <c r="A38" s="78"/>
      <c r="B38" s="81"/>
      <c r="C38" s="82"/>
    </row>
    <row r="39" spans="1:3" x14ac:dyDescent="0.2">
      <c r="A39" s="83" t="s">
        <v>660</v>
      </c>
      <c r="B39" s="58"/>
      <c r="C39" s="143">
        <f>C5-C7+C30</f>
        <v>14374058.220000001</v>
      </c>
    </row>
    <row r="41" spans="1:3" x14ac:dyDescent="0.2">
      <c r="B41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C52" sqref="C5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83" t="s">
        <v>667</v>
      </c>
      <c r="B1" s="201"/>
      <c r="C1" s="201"/>
      <c r="D1" s="201"/>
      <c r="E1" s="201"/>
      <c r="F1" s="201"/>
      <c r="G1" s="27" t="s">
        <v>604</v>
      </c>
      <c r="H1" s="28">
        <v>2024</v>
      </c>
    </row>
    <row r="2" spans="1:10" ht="18.95" customHeight="1" x14ac:dyDescent="0.2">
      <c r="A2" s="183" t="s">
        <v>615</v>
      </c>
      <c r="B2" s="201"/>
      <c r="C2" s="201"/>
      <c r="D2" s="201"/>
      <c r="E2" s="201"/>
      <c r="F2" s="201"/>
      <c r="G2" s="27" t="s">
        <v>605</v>
      </c>
      <c r="H2" s="28" t="s">
        <v>607</v>
      </c>
    </row>
    <row r="3" spans="1:10" ht="18.95" customHeight="1" x14ac:dyDescent="0.2">
      <c r="A3" s="202" t="s">
        <v>668</v>
      </c>
      <c r="B3" s="203"/>
      <c r="C3" s="203"/>
      <c r="D3" s="203"/>
      <c r="E3" s="203"/>
      <c r="F3" s="203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84" t="str">
        <f>A1</f>
        <v>Municipio de Santa Catarina, Gto</v>
      </c>
      <c r="C37" s="186"/>
      <c r="D37" s="34"/>
      <c r="E37" s="34"/>
      <c r="F37" s="34"/>
    </row>
    <row r="38" spans="1:6" x14ac:dyDescent="0.2">
      <c r="B38" s="187" t="s">
        <v>664</v>
      </c>
      <c r="C38" s="189"/>
      <c r="D38" s="34"/>
      <c r="E38" s="34"/>
      <c r="F38" s="34"/>
    </row>
    <row r="39" spans="1:6" x14ac:dyDescent="0.2">
      <c r="B39" s="187" t="str">
        <f>A3</f>
        <v>Correspondiente del 1 de Enero al 31 de Marzo de 2024</v>
      </c>
      <c r="C39" s="189"/>
      <c r="D39" s="34"/>
      <c r="E39" s="34"/>
      <c r="F39" s="34"/>
    </row>
    <row r="40" spans="1:6" x14ac:dyDescent="0.2">
      <c r="B40" s="168"/>
      <c r="C40" s="169"/>
      <c r="D40" s="34"/>
      <c r="E40" s="34"/>
      <c r="F40" s="34"/>
    </row>
    <row r="41" spans="1:6" x14ac:dyDescent="0.2">
      <c r="B41" s="170" t="s">
        <v>486</v>
      </c>
      <c r="C41" s="177">
        <f>H1</f>
        <v>2024</v>
      </c>
      <c r="D41" s="34"/>
      <c r="E41" s="34"/>
      <c r="F41" s="34"/>
    </row>
    <row r="42" spans="1:6" x14ac:dyDescent="0.2">
      <c r="B42" s="171" t="s">
        <v>93</v>
      </c>
      <c r="C42" s="172">
        <v>70169727.590000004</v>
      </c>
      <c r="D42" s="34"/>
      <c r="E42" s="34"/>
      <c r="F42" s="34"/>
    </row>
    <row r="43" spans="1:6" x14ac:dyDescent="0.2">
      <c r="B43" s="171" t="s">
        <v>92</v>
      </c>
      <c r="C43" s="172">
        <v>-65054783.020000003</v>
      </c>
      <c r="D43" s="34"/>
      <c r="E43" s="34"/>
      <c r="F43" s="34"/>
    </row>
    <row r="44" spans="1:6" x14ac:dyDescent="0.2">
      <c r="B44" s="171" t="s">
        <v>91</v>
      </c>
      <c r="C44" s="172">
        <v>28525084.199999999</v>
      </c>
      <c r="D44" s="34"/>
      <c r="E44" s="34"/>
      <c r="F44" s="34"/>
    </row>
    <row r="45" spans="1:6" x14ac:dyDescent="0.2">
      <c r="B45" s="171" t="s">
        <v>90</v>
      </c>
      <c r="C45" s="172">
        <v>0</v>
      </c>
      <c r="D45" s="34"/>
      <c r="E45" s="34"/>
      <c r="F45" s="34"/>
    </row>
    <row r="46" spans="1:6" x14ac:dyDescent="0.2">
      <c r="B46" s="171" t="s">
        <v>89</v>
      </c>
      <c r="C46" s="172">
        <v>-33640028.770000003</v>
      </c>
      <c r="D46" s="34"/>
      <c r="E46" s="34"/>
      <c r="F46" s="34"/>
    </row>
    <row r="47" spans="1:6" x14ac:dyDescent="0.2">
      <c r="B47" s="173"/>
      <c r="C47" s="174"/>
      <c r="D47" s="34"/>
      <c r="E47" s="34"/>
      <c r="F47" s="34"/>
    </row>
    <row r="48" spans="1:6" x14ac:dyDescent="0.2">
      <c r="B48" s="184" t="str">
        <f>A1</f>
        <v>Municipio de Santa Catarina, Gto</v>
      </c>
      <c r="C48" s="186"/>
    </row>
    <row r="49" spans="2:3" x14ac:dyDescent="0.2">
      <c r="B49" s="187" t="s">
        <v>665</v>
      </c>
      <c r="C49" s="189"/>
    </row>
    <row r="50" spans="2:3" x14ac:dyDescent="0.2">
      <c r="B50" s="187" t="str">
        <f>A3</f>
        <v>Correspondiente del 1 de Enero al 31 de Marzo de 2024</v>
      </c>
      <c r="C50" s="189"/>
    </row>
    <row r="51" spans="2:3" x14ac:dyDescent="0.2">
      <c r="B51" s="168"/>
      <c r="C51" s="169"/>
    </row>
    <row r="52" spans="2:3" x14ac:dyDescent="0.2">
      <c r="B52" s="175" t="s">
        <v>486</v>
      </c>
      <c r="C52" s="177">
        <f>H1</f>
        <v>2024</v>
      </c>
    </row>
    <row r="53" spans="2:3" x14ac:dyDescent="0.2">
      <c r="B53" s="171" t="s">
        <v>88</v>
      </c>
      <c r="C53" s="176">
        <v>-70169727.590000004</v>
      </c>
    </row>
    <row r="54" spans="2:3" x14ac:dyDescent="0.2">
      <c r="B54" s="171" t="s">
        <v>87</v>
      </c>
      <c r="C54" s="176">
        <v>97790068.840000004</v>
      </c>
    </row>
    <row r="55" spans="2:3" x14ac:dyDescent="0.2">
      <c r="B55" s="171" t="s">
        <v>666</v>
      </c>
      <c r="C55" s="176">
        <v>-48661050.359999999</v>
      </c>
    </row>
    <row r="56" spans="2:3" x14ac:dyDescent="0.2">
      <c r="B56" s="171" t="s">
        <v>86</v>
      </c>
      <c r="C56" s="176">
        <v>4181137.22</v>
      </c>
    </row>
    <row r="57" spans="2:3" x14ac:dyDescent="0.2">
      <c r="B57" s="171" t="s">
        <v>85</v>
      </c>
      <c r="C57" s="176">
        <v>0</v>
      </c>
    </row>
    <row r="58" spans="2:3" x14ac:dyDescent="0.2">
      <c r="B58" s="171" t="s">
        <v>84</v>
      </c>
      <c r="C58" s="176">
        <v>40672.9</v>
      </c>
    </row>
    <row r="59" spans="2:3" x14ac:dyDescent="0.2">
      <c r="B59" s="171" t="s">
        <v>83</v>
      </c>
      <c r="C59" s="176">
        <v>16818898.989999998</v>
      </c>
    </row>
    <row r="61" spans="2:3" x14ac:dyDescent="0.2">
      <c r="B61" s="167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13" t="s">
        <v>50</v>
      </c>
      <c r="C1" s="114"/>
      <c r="D1" s="114"/>
      <c r="E1" s="115"/>
    </row>
    <row r="2" spans="1:8" ht="15" customHeight="1" x14ac:dyDescent="0.2">
      <c r="A2" s="2" t="s">
        <v>31</v>
      </c>
    </row>
    <row r="3" spans="1:8" x14ac:dyDescent="0.2">
      <c r="A3" s="1"/>
    </row>
    <row r="4" spans="1:8" s="117" customFormat="1" x14ac:dyDescent="0.2">
      <c r="A4" s="116" t="s">
        <v>33</v>
      </c>
    </row>
    <row r="5" spans="1:8" s="117" customFormat="1" ht="39.950000000000003" customHeight="1" x14ac:dyDescent="0.2">
      <c r="A5" s="204" t="s">
        <v>34</v>
      </c>
      <c r="B5" s="204"/>
      <c r="C5" s="204"/>
      <c r="D5" s="204"/>
      <c r="E5" s="204"/>
      <c r="H5" s="118"/>
    </row>
    <row r="6" spans="1:8" s="117" customFormat="1" x14ac:dyDescent="0.2">
      <c r="A6" s="119"/>
      <c r="B6" s="119"/>
      <c r="C6" s="119"/>
      <c r="D6" s="119"/>
      <c r="H6" s="118"/>
    </row>
    <row r="7" spans="1:8" s="117" customFormat="1" ht="12.75" x14ac:dyDescent="0.2">
      <c r="A7" s="118" t="s">
        <v>35</v>
      </c>
      <c r="B7" s="118"/>
      <c r="C7" s="118"/>
      <c r="D7" s="118"/>
    </row>
    <row r="8" spans="1:8" s="117" customFormat="1" x14ac:dyDescent="0.2">
      <c r="A8" s="118"/>
      <c r="B8" s="118"/>
      <c r="C8" s="118"/>
      <c r="D8" s="118"/>
    </row>
    <row r="9" spans="1:8" s="117" customFormat="1" x14ac:dyDescent="0.2">
      <c r="A9" s="132" t="s">
        <v>122</v>
      </c>
      <c r="B9" s="118"/>
      <c r="C9" s="118"/>
      <c r="D9" s="118"/>
    </row>
    <row r="10" spans="1:8" s="117" customFormat="1" ht="26.1" customHeight="1" x14ac:dyDescent="0.2">
      <c r="A10" s="120" t="s">
        <v>591</v>
      </c>
      <c r="B10" s="205" t="s">
        <v>36</v>
      </c>
      <c r="C10" s="205"/>
      <c r="D10" s="205"/>
      <c r="E10" s="205"/>
    </row>
    <row r="11" spans="1:8" s="117" customFormat="1" ht="12.95" customHeight="1" x14ac:dyDescent="0.2">
      <c r="A11" s="121" t="s">
        <v>592</v>
      </c>
      <c r="B11" s="122" t="s">
        <v>37</v>
      </c>
      <c r="C11" s="122"/>
      <c r="D11" s="122"/>
      <c r="E11" s="122"/>
    </row>
    <row r="12" spans="1:8" s="117" customFormat="1" ht="26.1" customHeight="1" x14ac:dyDescent="0.2">
      <c r="A12" s="121" t="s">
        <v>593</v>
      </c>
      <c r="B12" s="205" t="s">
        <v>38</v>
      </c>
      <c r="C12" s="205"/>
      <c r="D12" s="205"/>
      <c r="E12" s="205"/>
    </row>
    <row r="13" spans="1:8" s="117" customFormat="1" ht="26.1" customHeight="1" x14ac:dyDescent="0.2">
      <c r="A13" s="121" t="s">
        <v>594</v>
      </c>
      <c r="B13" s="205" t="s">
        <v>39</v>
      </c>
      <c r="C13" s="205"/>
      <c r="D13" s="205"/>
      <c r="E13" s="205"/>
    </row>
    <row r="14" spans="1:8" s="117" customFormat="1" ht="11.25" customHeight="1" x14ac:dyDescent="0.2">
      <c r="A14" s="123"/>
      <c r="B14" s="124"/>
      <c r="C14" s="124"/>
      <c r="D14" s="124"/>
      <c r="E14" s="124"/>
    </row>
    <row r="15" spans="1:8" s="117" customFormat="1" ht="39" customHeight="1" x14ac:dyDescent="0.2">
      <c r="A15" s="120" t="s">
        <v>595</v>
      </c>
      <c r="B15" s="122" t="s">
        <v>40</v>
      </c>
    </row>
    <row r="16" spans="1:8" s="117" customFormat="1" ht="12.95" customHeight="1" x14ac:dyDescent="0.2">
      <c r="A16" s="121" t="s">
        <v>596</v>
      </c>
    </row>
    <row r="17" spans="1:4" s="117" customFormat="1" ht="12.95" customHeight="1" x14ac:dyDescent="0.2">
      <c r="A17" s="122"/>
    </row>
    <row r="18" spans="1:4" s="117" customFormat="1" ht="12.95" customHeight="1" x14ac:dyDescent="0.2">
      <c r="A18" s="132" t="s">
        <v>94</v>
      </c>
    </row>
    <row r="19" spans="1:4" s="117" customFormat="1" ht="12.95" customHeight="1" x14ac:dyDescent="0.2">
      <c r="A19" s="125" t="s">
        <v>597</v>
      </c>
    </row>
    <row r="20" spans="1:4" s="117" customFormat="1" ht="12.95" customHeight="1" x14ac:dyDescent="0.2">
      <c r="A20" s="125" t="s">
        <v>598</v>
      </c>
    </row>
    <row r="21" spans="1:4" s="117" customFormat="1" x14ac:dyDescent="0.2">
      <c r="A21" s="118"/>
    </row>
    <row r="22" spans="1:4" s="117" customFormat="1" x14ac:dyDescent="0.2">
      <c r="A22" s="118" t="s">
        <v>515</v>
      </c>
      <c r="B22" s="118"/>
      <c r="C22" s="118"/>
      <c r="D22" s="118"/>
    </row>
    <row r="23" spans="1:4" s="117" customFormat="1" x14ac:dyDescent="0.2">
      <c r="A23" s="118" t="s">
        <v>516</v>
      </c>
      <c r="B23" s="118"/>
      <c r="C23" s="118"/>
      <c r="D23" s="118"/>
    </row>
    <row r="24" spans="1:4" s="117" customFormat="1" x14ac:dyDescent="0.2">
      <c r="A24" s="118" t="s">
        <v>517</v>
      </c>
      <c r="B24" s="118"/>
      <c r="C24" s="118"/>
      <c r="D24" s="118"/>
    </row>
    <row r="25" spans="1:4" s="117" customFormat="1" x14ac:dyDescent="0.2">
      <c r="A25" s="118" t="s">
        <v>518</v>
      </c>
      <c r="B25" s="118"/>
      <c r="C25" s="118"/>
      <c r="D25" s="118"/>
    </row>
    <row r="26" spans="1:4" s="117" customFormat="1" x14ac:dyDescent="0.2">
      <c r="A26" s="118" t="s">
        <v>519</v>
      </c>
      <c r="B26" s="118"/>
      <c r="C26" s="118"/>
      <c r="D26" s="118"/>
    </row>
    <row r="27" spans="1:4" s="117" customFormat="1" x14ac:dyDescent="0.2">
      <c r="A27" s="118"/>
      <c r="B27" s="118"/>
      <c r="C27" s="118"/>
      <c r="D27" s="118"/>
    </row>
    <row r="28" spans="1:4" s="117" customFormat="1" ht="12" x14ac:dyDescent="0.2">
      <c r="A28" s="123" t="s">
        <v>95</v>
      </c>
      <c r="B28" s="118"/>
      <c r="C28" s="118"/>
      <c r="D28" s="118"/>
    </row>
    <row r="29" spans="1:4" s="117" customFormat="1" x14ac:dyDescent="0.2">
      <c r="A29" s="118"/>
      <c r="B29" s="118"/>
      <c r="C29" s="118"/>
      <c r="D29" s="1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70" zoomScaleNormal="100" workbookViewId="0">
      <selection activeCell="B209" sqref="B209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 x14ac:dyDescent="0.25">
      <c r="A1" s="179" t="s">
        <v>667</v>
      </c>
      <c r="B1" s="179"/>
      <c r="C1" s="179"/>
      <c r="D1" s="14" t="s">
        <v>604</v>
      </c>
      <c r="E1" s="25">
        <v>2024</v>
      </c>
    </row>
    <row r="2" spans="1:5" s="16" customFormat="1" ht="18.95" customHeight="1" x14ac:dyDescent="0.25">
      <c r="A2" s="179" t="s">
        <v>609</v>
      </c>
      <c r="B2" s="179"/>
      <c r="C2" s="179"/>
      <c r="D2" s="14" t="s">
        <v>605</v>
      </c>
      <c r="E2" s="25" t="s">
        <v>607</v>
      </c>
    </row>
    <row r="3" spans="1:5" s="16" customFormat="1" ht="18.95" customHeight="1" x14ac:dyDescent="0.25">
      <c r="A3" s="179" t="s">
        <v>668</v>
      </c>
      <c r="B3" s="179"/>
      <c r="C3" s="179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4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3356550.84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1388203.3699999999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1236605.46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151597.91</v>
      </c>
      <c r="D16" s="92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642522.42999999993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18129.849999999999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589530.52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492</v>
      </c>
      <c r="C32" s="55">
        <v>34862.06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577581.12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577581.12</v>
      </c>
      <c r="D35" s="92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563410.6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504872.45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58538.15</v>
      </c>
      <c r="D45" s="92"/>
      <c r="E45" s="49"/>
    </row>
    <row r="46" spans="1:5" x14ac:dyDescent="0.2">
      <c r="A46" s="50">
        <v>4170</v>
      </c>
      <c r="B46" s="51" t="s">
        <v>599</v>
      </c>
      <c r="C46" s="55">
        <f>SUM(C47:C54)</f>
        <v>184833.32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499</v>
      </c>
      <c r="C49" s="55">
        <v>184833.32</v>
      </c>
      <c r="D49" s="92"/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30283477.93</v>
      </c>
      <c r="D58" s="92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30214821.190000001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17073731.59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5811465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7128088.9000000004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201535.7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68656.740000000005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68656.740000000005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4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4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14374058.219999999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12048061.189999999</v>
      </c>
      <c r="D99" s="57">
        <f>C99/$C$98</f>
        <v>0.83818090935769152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8098856.5999999996</v>
      </c>
      <c r="D100" s="57">
        <f t="shared" ref="D100:D163" si="0">C100/$C$98</f>
        <v>0.56343563355902426</v>
      </c>
      <c r="E100" s="56"/>
    </row>
    <row r="101" spans="1:5" x14ac:dyDescent="0.2">
      <c r="A101" s="54">
        <v>5111</v>
      </c>
      <c r="B101" s="51" t="s">
        <v>360</v>
      </c>
      <c r="C101" s="55">
        <v>4615962.88</v>
      </c>
      <c r="D101" s="57">
        <f t="shared" si="0"/>
        <v>0.32113150018951298</v>
      </c>
      <c r="E101" s="56"/>
    </row>
    <row r="102" spans="1:5" x14ac:dyDescent="0.2">
      <c r="A102" s="54">
        <v>5112</v>
      </c>
      <c r="B102" s="51" t="s">
        <v>361</v>
      </c>
      <c r="C102" s="55">
        <v>2317846.9300000002</v>
      </c>
      <c r="D102" s="57">
        <f t="shared" si="0"/>
        <v>0.16125209001692775</v>
      </c>
      <c r="E102" s="56"/>
    </row>
    <row r="103" spans="1:5" x14ac:dyDescent="0.2">
      <c r="A103" s="54">
        <v>5113</v>
      </c>
      <c r="B103" s="51" t="s">
        <v>362</v>
      </c>
      <c r="C103" s="55">
        <v>123351.6</v>
      </c>
      <c r="D103" s="57">
        <f t="shared" si="0"/>
        <v>8.5815430904801222E-3</v>
      </c>
      <c r="E103" s="56"/>
    </row>
    <row r="104" spans="1:5" x14ac:dyDescent="0.2">
      <c r="A104" s="54">
        <v>5114</v>
      </c>
      <c r="B104" s="51" t="s">
        <v>363</v>
      </c>
      <c r="C104" s="55">
        <v>1350.18</v>
      </c>
      <c r="D104" s="57">
        <f t="shared" si="0"/>
        <v>9.3931719166224448E-5</v>
      </c>
      <c r="E104" s="56"/>
    </row>
    <row r="105" spans="1:5" x14ac:dyDescent="0.2">
      <c r="A105" s="54">
        <v>5115</v>
      </c>
      <c r="B105" s="51" t="s">
        <v>364</v>
      </c>
      <c r="C105" s="55">
        <v>1040345.01</v>
      </c>
      <c r="D105" s="57">
        <f t="shared" si="0"/>
        <v>7.2376568542937211E-2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793766.08999999985</v>
      </c>
      <c r="D107" s="57">
        <f t="shared" si="0"/>
        <v>5.5222128493646792E-2</v>
      </c>
      <c r="E107" s="56"/>
    </row>
    <row r="108" spans="1:5" x14ac:dyDescent="0.2">
      <c r="A108" s="54">
        <v>5121</v>
      </c>
      <c r="B108" s="51" t="s">
        <v>367</v>
      </c>
      <c r="C108" s="55">
        <v>74914.58</v>
      </c>
      <c r="D108" s="57">
        <f t="shared" si="0"/>
        <v>5.2117904946123146E-3</v>
      </c>
      <c r="E108" s="56"/>
    </row>
    <row r="109" spans="1:5" x14ac:dyDescent="0.2">
      <c r="A109" s="54">
        <v>5122</v>
      </c>
      <c r="B109" s="51" t="s">
        <v>368</v>
      </c>
      <c r="C109" s="55">
        <v>64162.76</v>
      </c>
      <c r="D109" s="57">
        <f t="shared" si="0"/>
        <v>4.4637887935311286E-3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325792.61</v>
      </c>
      <c r="D111" s="57">
        <f t="shared" si="0"/>
        <v>2.2665318660438822E-2</v>
      </c>
      <c r="E111" s="56"/>
    </row>
    <row r="112" spans="1:5" x14ac:dyDescent="0.2">
      <c r="A112" s="54">
        <v>5125</v>
      </c>
      <c r="B112" s="51" t="s">
        <v>371</v>
      </c>
      <c r="C112" s="55">
        <v>7609.6</v>
      </c>
      <c r="D112" s="57">
        <f t="shared" si="0"/>
        <v>5.2939816185049518E-4</v>
      </c>
      <c r="E112" s="56"/>
    </row>
    <row r="113" spans="1:5" x14ac:dyDescent="0.2">
      <c r="A113" s="54">
        <v>5126</v>
      </c>
      <c r="B113" s="51" t="s">
        <v>372</v>
      </c>
      <c r="C113" s="55">
        <v>300</v>
      </c>
      <c r="D113" s="57">
        <f t="shared" si="0"/>
        <v>2.0870932579261531E-5</v>
      </c>
      <c r="E113" s="56"/>
    </row>
    <row r="114" spans="1:5" x14ac:dyDescent="0.2">
      <c r="A114" s="54">
        <v>5127</v>
      </c>
      <c r="B114" s="51" t="s">
        <v>373</v>
      </c>
      <c r="C114" s="55">
        <v>55407</v>
      </c>
      <c r="D114" s="57">
        <f t="shared" si="0"/>
        <v>3.8546525380638123E-3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265579.53999999998</v>
      </c>
      <c r="D116" s="57">
        <f t="shared" si="0"/>
        <v>1.847630891257097E-2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3155438.5</v>
      </c>
      <c r="D117" s="57">
        <f t="shared" si="0"/>
        <v>0.21952314730502046</v>
      </c>
      <c r="E117" s="56"/>
    </row>
    <row r="118" spans="1:5" x14ac:dyDescent="0.2">
      <c r="A118" s="54">
        <v>5131</v>
      </c>
      <c r="B118" s="51" t="s">
        <v>377</v>
      </c>
      <c r="C118" s="55">
        <v>946164.97</v>
      </c>
      <c r="D118" s="57">
        <f t="shared" si="0"/>
        <v>6.5824484325763363E-2</v>
      </c>
      <c r="E118" s="56"/>
    </row>
    <row r="119" spans="1:5" x14ac:dyDescent="0.2">
      <c r="A119" s="54">
        <v>5132</v>
      </c>
      <c r="B119" s="51" t="s">
        <v>378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379</v>
      </c>
      <c r="C120" s="55">
        <v>297292.40000000002</v>
      </c>
      <c r="D120" s="57">
        <f t="shared" si="0"/>
        <v>2.0682565455756172E-2</v>
      </c>
      <c r="E120" s="56"/>
    </row>
    <row r="121" spans="1:5" x14ac:dyDescent="0.2">
      <c r="A121" s="54">
        <v>5134</v>
      </c>
      <c r="B121" s="51" t="s">
        <v>380</v>
      </c>
      <c r="C121" s="55">
        <v>639043.9</v>
      </c>
      <c r="D121" s="57">
        <f t="shared" si="0"/>
        <v>4.4458140506961161E-2</v>
      </c>
      <c r="E121" s="56"/>
    </row>
    <row r="122" spans="1:5" x14ac:dyDescent="0.2">
      <c r="A122" s="54">
        <v>5135</v>
      </c>
      <c r="B122" s="51" t="s">
        <v>381</v>
      </c>
      <c r="C122" s="55">
        <v>545300.5</v>
      </c>
      <c r="D122" s="57">
        <f t="shared" si="0"/>
        <v>3.7936433236458678E-2</v>
      </c>
      <c r="E122" s="56"/>
    </row>
    <row r="123" spans="1:5" x14ac:dyDescent="0.2">
      <c r="A123" s="54">
        <v>5136</v>
      </c>
      <c r="B123" s="51" t="s">
        <v>382</v>
      </c>
      <c r="C123" s="55">
        <v>147051.03</v>
      </c>
      <c r="D123" s="57">
        <f t="shared" si="0"/>
        <v>1.0230307109469884E-2</v>
      </c>
      <c r="E123" s="56"/>
    </row>
    <row r="124" spans="1:5" x14ac:dyDescent="0.2">
      <c r="A124" s="54">
        <v>5137</v>
      </c>
      <c r="B124" s="51" t="s">
        <v>383</v>
      </c>
      <c r="C124" s="55">
        <v>27497</v>
      </c>
      <c r="D124" s="57">
        <f t="shared" si="0"/>
        <v>1.9129601104398478E-3</v>
      </c>
      <c r="E124" s="56"/>
    </row>
    <row r="125" spans="1:5" x14ac:dyDescent="0.2">
      <c r="A125" s="54">
        <v>5138</v>
      </c>
      <c r="B125" s="51" t="s">
        <v>384</v>
      </c>
      <c r="C125" s="55">
        <v>190038.33</v>
      </c>
      <c r="D125" s="57">
        <f t="shared" si="0"/>
        <v>1.3220923909684846E-2</v>
      </c>
      <c r="E125" s="56"/>
    </row>
    <row r="126" spans="1:5" x14ac:dyDescent="0.2">
      <c r="A126" s="54">
        <v>5139</v>
      </c>
      <c r="B126" s="51" t="s">
        <v>385</v>
      </c>
      <c r="C126" s="55">
        <v>363050.37</v>
      </c>
      <c r="D126" s="57">
        <f t="shared" si="0"/>
        <v>2.5257332650486512E-2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2325997.0300000003</v>
      </c>
      <c r="D127" s="57">
        <f t="shared" si="0"/>
        <v>0.16181909064230857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1350000</v>
      </c>
      <c r="D131" s="57">
        <f t="shared" si="0"/>
        <v>9.39191966066769E-2</v>
      </c>
      <c r="E131" s="56"/>
    </row>
    <row r="132" spans="1:5" x14ac:dyDescent="0.2">
      <c r="A132" s="54">
        <v>5221</v>
      </c>
      <c r="B132" s="51" t="s">
        <v>391</v>
      </c>
      <c r="C132" s="55">
        <v>1350000</v>
      </c>
      <c r="D132" s="57">
        <f t="shared" si="0"/>
        <v>9.39191966066769E-2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975997.03</v>
      </c>
      <c r="D137" s="57">
        <f t="shared" si="0"/>
        <v>6.7899894035631653E-2</v>
      </c>
      <c r="E137" s="56"/>
    </row>
    <row r="138" spans="1:5" x14ac:dyDescent="0.2">
      <c r="A138" s="54">
        <v>5241</v>
      </c>
      <c r="B138" s="51" t="s">
        <v>395</v>
      </c>
      <c r="C138" s="55">
        <v>733528.75</v>
      </c>
      <c r="D138" s="57">
        <f t="shared" si="0"/>
        <v>5.1031430287333292E-2</v>
      </c>
      <c r="E138" s="56"/>
    </row>
    <row r="139" spans="1:5" x14ac:dyDescent="0.2">
      <c r="A139" s="54">
        <v>5242</v>
      </c>
      <c r="B139" s="51" t="s">
        <v>396</v>
      </c>
      <c r="C139" s="55">
        <v>235900</v>
      </c>
      <c r="D139" s="57">
        <f t="shared" si="0"/>
        <v>1.6411509984825986E-2</v>
      </c>
      <c r="E139" s="56"/>
    </row>
    <row r="140" spans="1:5" x14ac:dyDescent="0.2">
      <c r="A140" s="54">
        <v>5243</v>
      </c>
      <c r="B140" s="51" t="s">
        <v>397</v>
      </c>
      <c r="C140" s="55">
        <v>6568.28</v>
      </c>
      <c r="D140" s="57">
        <f t="shared" si="0"/>
        <v>4.5695376347237312E-4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108"/>
    </row>
    <row r="2" spans="1:2" ht="15" customHeight="1" x14ac:dyDescent="0.2">
      <c r="A2" s="95" t="s">
        <v>187</v>
      </c>
      <c r="B2" s="96" t="s">
        <v>50</v>
      </c>
    </row>
    <row r="3" spans="1:2" x14ac:dyDescent="0.2">
      <c r="A3" s="13"/>
      <c r="B3" s="109"/>
    </row>
    <row r="4" spans="1:2" ht="14.1" customHeight="1" x14ac:dyDescent="0.2">
      <c r="A4" s="110" t="s">
        <v>568</v>
      </c>
      <c r="B4" s="100" t="s">
        <v>78</v>
      </c>
    </row>
    <row r="5" spans="1:2" ht="14.1" customHeight="1" x14ac:dyDescent="0.2">
      <c r="A5" s="101"/>
      <c r="B5" s="100" t="s">
        <v>51</v>
      </c>
    </row>
    <row r="6" spans="1:2" ht="14.1" customHeight="1" x14ac:dyDescent="0.2">
      <c r="A6" s="101"/>
      <c r="B6" s="100" t="s">
        <v>145</v>
      </c>
    </row>
    <row r="7" spans="1:2" ht="14.1" customHeight="1" x14ac:dyDescent="0.2">
      <c r="A7" s="101"/>
      <c r="B7" s="100" t="s">
        <v>63</v>
      </c>
    </row>
    <row r="8" spans="1:2" x14ac:dyDescent="0.2">
      <c r="A8" s="101"/>
    </row>
    <row r="9" spans="1:2" x14ac:dyDescent="0.2">
      <c r="A9" s="110" t="s">
        <v>569</v>
      </c>
      <c r="B9" s="102" t="s">
        <v>147</v>
      </c>
    </row>
    <row r="10" spans="1:2" ht="15" customHeight="1" x14ac:dyDescent="0.2">
      <c r="A10" s="101"/>
      <c r="B10" s="111" t="s">
        <v>63</v>
      </c>
    </row>
    <row r="11" spans="1:2" x14ac:dyDescent="0.2">
      <c r="A11" s="101"/>
    </row>
    <row r="12" spans="1:2" x14ac:dyDescent="0.2">
      <c r="A12" s="110" t="s">
        <v>571</v>
      </c>
      <c r="B12" s="102" t="s">
        <v>147</v>
      </c>
    </row>
    <row r="13" spans="1:2" ht="22.5" x14ac:dyDescent="0.2">
      <c r="A13" s="101"/>
      <c r="B13" s="102" t="s">
        <v>70</v>
      </c>
    </row>
    <row r="14" spans="1:2" x14ac:dyDescent="0.2">
      <c r="A14" s="101"/>
      <c r="B14" s="111" t="s">
        <v>63</v>
      </c>
    </row>
    <row r="15" spans="1:2" x14ac:dyDescent="0.2">
      <c r="A15" s="101"/>
    </row>
    <row r="16" spans="1:2" x14ac:dyDescent="0.2">
      <c r="A16" s="101"/>
    </row>
    <row r="17" spans="1:2" ht="15" customHeight="1" x14ac:dyDescent="0.2">
      <c r="A17" s="110" t="s">
        <v>572</v>
      </c>
      <c r="B17" s="104" t="s">
        <v>71</v>
      </c>
    </row>
    <row r="18" spans="1:2" ht="15" customHeight="1" x14ac:dyDescent="0.2">
      <c r="A18" s="13"/>
      <c r="B18" s="10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85" zoomScale="106" zoomScaleNormal="106" workbookViewId="0">
      <selection activeCell="A108" sqref="A108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81" t="s">
        <v>667</v>
      </c>
      <c r="B1" s="182"/>
      <c r="C1" s="182"/>
      <c r="D1" s="182"/>
      <c r="E1" s="182"/>
      <c r="F1" s="182"/>
      <c r="G1" s="14" t="s">
        <v>604</v>
      </c>
      <c r="H1" s="25">
        <v>2024</v>
      </c>
    </row>
    <row r="2" spans="1:8" s="16" customFormat="1" ht="18.95" customHeight="1" x14ac:dyDescent="0.25">
      <c r="A2" s="181" t="s">
        <v>608</v>
      </c>
      <c r="B2" s="182"/>
      <c r="C2" s="182"/>
      <c r="D2" s="182"/>
      <c r="E2" s="182"/>
      <c r="F2" s="182"/>
      <c r="G2" s="14" t="s">
        <v>605</v>
      </c>
      <c r="H2" s="25" t="s">
        <v>607</v>
      </c>
    </row>
    <row r="3" spans="1:8" s="16" customFormat="1" ht="18.95" customHeight="1" x14ac:dyDescent="0.25">
      <c r="A3" s="181" t="s">
        <v>668</v>
      </c>
      <c r="B3" s="182"/>
      <c r="C3" s="182"/>
      <c r="D3" s="182"/>
      <c r="E3" s="182"/>
      <c r="F3" s="182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-243521.86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1648698.39</v>
      </c>
      <c r="D15" s="24">
        <v>1648698.39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1949372.86</v>
      </c>
      <c r="D16" s="24">
        <v>1949372.86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912670.27</v>
      </c>
      <c r="D20" s="24">
        <v>912670.27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1048825.47</v>
      </c>
      <c r="D23" s="24">
        <v>1048825.47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143625.69</v>
      </c>
      <c r="D24" s="24">
        <v>143625.69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71418.289999999994</v>
      </c>
      <c r="D27" s="24">
        <v>71418.289999999994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289391526.73999995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820000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275520898.45999998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13050628.279999999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27749201.319999997</v>
      </c>
      <c r="D62" s="24">
        <f t="shared" ref="D62:E62" si="0">SUM(D63:D70)</f>
        <v>0</v>
      </c>
      <c r="E62" s="24">
        <f t="shared" si="0"/>
        <v>21827626.609999999</v>
      </c>
    </row>
    <row r="63" spans="1:9" x14ac:dyDescent="0.2">
      <c r="A63" s="22">
        <v>1241</v>
      </c>
      <c r="B63" s="20" t="s">
        <v>236</v>
      </c>
      <c r="C63" s="24">
        <v>2727368.73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1122128.3500000001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19410584.219999999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39440</v>
      </c>
      <c r="D67" s="24">
        <v>0</v>
      </c>
      <c r="E67" s="24">
        <v>21827626.609999999</v>
      </c>
    </row>
    <row r="68" spans="1:9" x14ac:dyDescent="0.2">
      <c r="A68" s="22">
        <v>1246</v>
      </c>
      <c r="B68" s="20" t="s">
        <v>241</v>
      </c>
      <c r="C68" s="24">
        <v>4370904.0199999996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78776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453163.5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84000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369163.5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1064994.25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3730742.61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-2665748.36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6988540.379999999</v>
      </c>
      <c r="D110" s="24">
        <f>SUM(D111:D119)</f>
        <v>6988540.379999999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80695.56</v>
      </c>
      <c r="D111" s="24">
        <f>C111</f>
        <v>80695.56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712356.32</v>
      </c>
      <c r="D112" s="24">
        <f t="shared" ref="D112:D119" si="1">C112</f>
        <v>712356.32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-253703.07</v>
      </c>
      <c r="D113" s="24">
        <f t="shared" si="1"/>
        <v>-253703.07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297638.46000000002</v>
      </c>
      <c r="D115" s="24">
        <f t="shared" si="1"/>
        <v>297638.46000000002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1000668.35</v>
      </c>
      <c r="D117" s="24">
        <f t="shared" si="1"/>
        <v>1000668.35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5150884.76</v>
      </c>
      <c r="D119" s="24">
        <f t="shared" si="1"/>
        <v>5150884.76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A3" s="97"/>
      <c r="B3" s="98"/>
    </row>
    <row r="4" spans="1:2" ht="15" customHeight="1" x14ac:dyDescent="0.2">
      <c r="A4" s="99" t="s">
        <v>1</v>
      </c>
      <c r="B4" s="100" t="s">
        <v>78</v>
      </c>
    </row>
    <row r="5" spans="1:2" ht="15" customHeight="1" x14ac:dyDescent="0.2">
      <c r="A5" s="101"/>
      <c r="B5" s="100" t="s">
        <v>51</v>
      </c>
    </row>
    <row r="6" spans="1:2" ht="15" customHeight="1" x14ac:dyDescent="0.2">
      <c r="A6" s="101"/>
      <c r="B6" s="102" t="s">
        <v>146</v>
      </c>
    </row>
    <row r="7" spans="1:2" ht="15" customHeight="1" x14ac:dyDescent="0.2">
      <c r="A7" s="101"/>
      <c r="B7" s="100" t="s">
        <v>52</v>
      </c>
    </row>
    <row r="8" spans="1:2" x14ac:dyDescent="0.2">
      <c r="A8" s="101"/>
    </row>
    <row r="9" spans="1:2" ht="15" customHeight="1" x14ac:dyDescent="0.2">
      <c r="A9" s="99" t="s">
        <v>3</v>
      </c>
      <c r="B9" s="100" t="s">
        <v>586</v>
      </c>
    </row>
    <row r="10" spans="1:2" ht="15" customHeight="1" x14ac:dyDescent="0.2">
      <c r="A10" s="101"/>
      <c r="B10" s="100" t="s">
        <v>587</v>
      </c>
    </row>
    <row r="11" spans="1:2" ht="15" customHeight="1" x14ac:dyDescent="0.2">
      <c r="A11" s="101"/>
      <c r="B11" s="100" t="s">
        <v>124</v>
      </c>
    </row>
    <row r="12" spans="1:2" ht="15" customHeight="1" x14ac:dyDescent="0.2">
      <c r="A12" s="101"/>
      <c r="B12" s="100" t="s">
        <v>123</v>
      </c>
    </row>
    <row r="13" spans="1:2" ht="15" customHeight="1" x14ac:dyDescent="0.2">
      <c r="A13" s="101"/>
      <c r="B13" s="100" t="s">
        <v>125</v>
      </c>
    </row>
    <row r="14" spans="1:2" x14ac:dyDescent="0.2">
      <c r="A14" s="101"/>
    </row>
    <row r="15" spans="1:2" ht="15" customHeight="1" x14ac:dyDescent="0.2">
      <c r="A15" s="99" t="s">
        <v>5</v>
      </c>
      <c r="B15" s="103" t="s">
        <v>53</v>
      </c>
    </row>
    <row r="16" spans="1:2" ht="15" customHeight="1" x14ac:dyDescent="0.2">
      <c r="A16" s="101"/>
      <c r="B16" s="103" t="s">
        <v>54</v>
      </c>
    </row>
    <row r="17" spans="1:2" ht="15" customHeight="1" x14ac:dyDescent="0.2">
      <c r="A17" s="101"/>
      <c r="B17" s="103" t="s">
        <v>55</v>
      </c>
    </row>
    <row r="18" spans="1:2" ht="15" customHeight="1" x14ac:dyDescent="0.2">
      <c r="A18" s="101"/>
      <c r="B18" s="100" t="s">
        <v>56</v>
      </c>
    </row>
    <row r="19" spans="1:2" ht="15" customHeight="1" x14ac:dyDescent="0.2">
      <c r="A19" s="101"/>
      <c r="B19" s="104" t="s">
        <v>134</v>
      </c>
    </row>
    <row r="20" spans="1:2" x14ac:dyDescent="0.2">
      <c r="A20" s="101"/>
    </row>
    <row r="21" spans="1:2" ht="15" customHeight="1" x14ac:dyDescent="0.2">
      <c r="A21" s="99" t="s">
        <v>130</v>
      </c>
      <c r="B21" s="1" t="s">
        <v>185</v>
      </c>
    </row>
    <row r="22" spans="1:2" ht="15" customHeight="1" x14ac:dyDescent="0.2">
      <c r="A22" s="101"/>
      <c r="B22" s="105" t="s">
        <v>186</v>
      </c>
    </row>
    <row r="23" spans="1:2" x14ac:dyDescent="0.2">
      <c r="A23" s="101"/>
    </row>
    <row r="24" spans="1:2" ht="15" customHeight="1" x14ac:dyDescent="0.2">
      <c r="A24" s="99" t="s">
        <v>7</v>
      </c>
      <c r="B24" s="104" t="s">
        <v>57</v>
      </c>
    </row>
    <row r="25" spans="1:2" ht="15" customHeight="1" x14ac:dyDescent="0.2">
      <c r="A25" s="101"/>
      <c r="B25" s="104" t="s">
        <v>126</v>
      </c>
    </row>
    <row r="26" spans="1:2" ht="15" customHeight="1" x14ac:dyDescent="0.2">
      <c r="A26" s="101"/>
      <c r="B26" s="104" t="s">
        <v>127</v>
      </c>
    </row>
    <row r="27" spans="1:2" x14ac:dyDescent="0.2">
      <c r="A27" s="101"/>
    </row>
    <row r="28" spans="1:2" ht="15" customHeight="1" x14ac:dyDescent="0.2">
      <c r="A28" s="99" t="s">
        <v>8</v>
      </c>
      <c r="B28" s="104" t="s">
        <v>58</v>
      </c>
    </row>
    <row r="29" spans="1:2" ht="15" customHeight="1" x14ac:dyDescent="0.2">
      <c r="A29" s="101"/>
      <c r="B29" s="104" t="s">
        <v>133</v>
      </c>
    </row>
    <row r="30" spans="1:2" ht="15" customHeight="1" x14ac:dyDescent="0.2">
      <c r="A30" s="101"/>
      <c r="B30" s="104" t="s">
        <v>59</v>
      </c>
    </row>
    <row r="31" spans="1:2" ht="15" customHeight="1" x14ac:dyDescent="0.2">
      <c r="A31" s="101"/>
      <c r="B31" s="106" t="s">
        <v>60</v>
      </c>
    </row>
    <row r="32" spans="1:2" x14ac:dyDescent="0.2">
      <c r="A32" s="101"/>
    </row>
    <row r="33" spans="1:2" ht="15" customHeight="1" x14ac:dyDescent="0.2">
      <c r="A33" s="99" t="s">
        <v>9</v>
      </c>
      <c r="B33" s="104" t="s">
        <v>61</v>
      </c>
    </row>
    <row r="34" spans="1:2" ht="15" customHeight="1" x14ac:dyDescent="0.2">
      <c r="A34" s="101"/>
      <c r="B34" s="104" t="s">
        <v>62</v>
      </c>
    </row>
    <row r="35" spans="1:2" x14ac:dyDescent="0.2">
      <c r="A35" s="101"/>
    </row>
    <row r="36" spans="1:2" ht="15" customHeight="1" x14ac:dyDescent="0.2">
      <c r="A36" s="99" t="s">
        <v>11</v>
      </c>
      <c r="B36" s="100" t="s">
        <v>128</v>
      </c>
    </row>
    <row r="37" spans="1:2" ht="15" customHeight="1" x14ac:dyDescent="0.2">
      <c r="A37" s="101"/>
      <c r="B37" s="100" t="s">
        <v>135</v>
      </c>
    </row>
    <row r="38" spans="1:2" ht="15" customHeight="1" x14ac:dyDescent="0.2">
      <c r="A38" s="101"/>
      <c r="B38" s="107" t="s">
        <v>188</v>
      </c>
    </row>
    <row r="39" spans="1:2" ht="15" customHeight="1" x14ac:dyDescent="0.2">
      <c r="A39" s="101"/>
      <c r="B39" s="100" t="s">
        <v>189</v>
      </c>
    </row>
    <row r="40" spans="1:2" ht="15" customHeight="1" x14ac:dyDescent="0.2">
      <c r="A40" s="101"/>
      <c r="B40" s="100" t="s">
        <v>131</v>
      </c>
    </row>
    <row r="41" spans="1:2" ht="15" customHeight="1" x14ac:dyDescent="0.2">
      <c r="A41" s="101"/>
      <c r="B41" s="100" t="s">
        <v>132</v>
      </c>
    </row>
    <row r="42" spans="1:2" x14ac:dyDescent="0.2">
      <c r="A42" s="101"/>
    </row>
    <row r="43" spans="1:2" ht="15" customHeight="1" x14ac:dyDescent="0.2">
      <c r="A43" s="99" t="s">
        <v>13</v>
      </c>
      <c r="B43" s="100" t="s">
        <v>136</v>
      </c>
    </row>
    <row r="44" spans="1:2" ht="15" customHeight="1" x14ac:dyDescent="0.2">
      <c r="A44" s="101"/>
      <c r="B44" s="100" t="s">
        <v>139</v>
      </c>
    </row>
    <row r="45" spans="1:2" ht="15" customHeight="1" x14ac:dyDescent="0.2">
      <c r="A45" s="101"/>
      <c r="B45" s="107" t="s">
        <v>190</v>
      </c>
    </row>
    <row r="46" spans="1:2" ht="15" customHeight="1" x14ac:dyDescent="0.2">
      <c r="A46" s="101"/>
      <c r="B46" s="100" t="s">
        <v>191</v>
      </c>
    </row>
    <row r="47" spans="1:2" ht="15" customHeight="1" x14ac:dyDescent="0.2">
      <c r="A47" s="101"/>
      <c r="B47" s="100" t="s">
        <v>138</v>
      </c>
    </row>
    <row r="48" spans="1:2" ht="15" customHeight="1" x14ac:dyDescent="0.2">
      <c r="A48" s="101"/>
      <c r="B48" s="100" t="s">
        <v>137</v>
      </c>
    </row>
    <row r="49" spans="1:2" x14ac:dyDescent="0.2">
      <c r="A49" s="101"/>
    </row>
    <row r="50" spans="1:2" ht="25.5" customHeight="1" x14ac:dyDescent="0.2">
      <c r="A50" s="99" t="s">
        <v>15</v>
      </c>
      <c r="B50" s="102" t="s">
        <v>167</v>
      </c>
    </row>
    <row r="51" spans="1:2" x14ac:dyDescent="0.2">
      <c r="A51" s="101"/>
    </row>
    <row r="52" spans="1:2" ht="15" customHeight="1" x14ac:dyDescent="0.2">
      <c r="A52" s="99" t="s">
        <v>17</v>
      </c>
      <c r="B52" s="100" t="s">
        <v>63</v>
      </c>
    </row>
    <row r="53" spans="1:2" x14ac:dyDescent="0.2">
      <c r="A53" s="101"/>
    </row>
    <row r="54" spans="1:2" ht="15" customHeight="1" x14ac:dyDescent="0.2">
      <c r="A54" s="99" t="s">
        <v>18</v>
      </c>
      <c r="B54" s="103" t="s">
        <v>64</v>
      </c>
    </row>
    <row r="55" spans="1:2" ht="15" customHeight="1" x14ac:dyDescent="0.2">
      <c r="A55" s="101"/>
      <c r="B55" s="103" t="s">
        <v>65</v>
      </c>
    </row>
    <row r="56" spans="1:2" ht="15" customHeight="1" x14ac:dyDescent="0.2">
      <c r="A56" s="101"/>
      <c r="B56" s="103" t="s">
        <v>66</v>
      </c>
    </row>
    <row r="57" spans="1:2" ht="15" customHeight="1" x14ac:dyDescent="0.2">
      <c r="A57" s="101"/>
      <c r="B57" s="103" t="s">
        <v>67</v>
      </c>
    </row>
    <row r="58" spans="1:2" ht="15" customHeight="1" x14ac:dyDescent="0.2">
      <c r="A58" s="101"/>
      <c r="B58" s="103" t="s">
        <v>68</v>
      </c>
    </row>
    <row r="59" spans="1:2" x14ac:dyDescent="0.2">
      <c r="A59" s="101"/>
    </row>
    <row r="60" spans="1:2" ht="15" customHeight="1" x14ac:dyDescent="0.2">
      <c r="A60" s="99" t="s">
        <v>20</v>
      </c>
      <c r="B60" s="104" t="s">
        <v>69</v>
      </c>
    </row>
    <row r="61" spans="1:2" x14ac:dyDescent="0.2">
      <c r="A61" s="101"/>
      <c r="B61" s="104"/>
    </row>
    <row r="62" spans="1:2" ht="15" customHeight="1" x14ac:dyDescent="0.2">
      <c r="A62" s="99" t="s">
        <v>21</v>
      </c>
      <c r="B62" s="10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83" t="s">
        <v>667</v>
      </c>
      <c r="B1" s="183"/>
      <c r="C1" s="183"/>
      <c r="D1" s="27" t="s">
        <v>604</v>
      </c>
      <c r="E1" s="28">
        <v>2024</v>
      </c>
    </row>
    <row r="2" spans="1:5" ht="18.95" customHeight="1" x14ac:dyDescent="0.2">
      <c r="A2" s="183" t="s">
        <v>610</v>
      </c>
      <c r="B2" s="183"/>
      <c r="C2" s="183"/>
      <c r="D2" s="27" t="s">
        <v>605</v>
      </c>
      <c r="E2" s="28" t="s">
        <v>607</v>
      </c>
    </row>
    <row r="3" spans="1:5" ht="18.95" customHeight="1" x14ac:dyDescent="0.2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-78680.91</v>
      </c>
    </row>
    <row r="9" spans="1:5" x14ac:dyDescent="0.2">
      <c r="A9" s="33">
        <v>3120</v>
      </c>
      <c r="B9" s="29" t="s">
        <v>464</v>
      </c>
      <c r="C9" s="34">
        <v>3216068.15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19265970.550000001</v>
      </c>
    </row>
    <row r="15" spans="1:5" x14ac:dyDescent="0.2">
      <c r="A15" s="33">
        <v>3220</v>
      </c>
      <c r="B15" s="29" t="s">
        <v>468</v>
      </c>
      <c r="C15" s="34">
        <v>311881014.66000003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4" spans="1:2" ht="15" customHeight="1" x14ac:dyDescent="0.2">
      <c r="A4" s="110" t="s">
        <v>23</v>
      </c>
      <c r="B4" s="100" t="s">
        <v>78</v>
      </c>
    </row>
    <row r="5" spans="1:2" ht="15" customHeight="1" x14ac:dyDescent="0.2">
      <c r="A5" s="110" t="s">
        <v>25</v>
      </c>
      <c r="B5" s="100" t="s">
        <v>51</v>
      </c>
    </row>
    <row r="6" spans="1:2" ht="15" customHeight="1" x14ac:dyDescent="0.2">
      <c r="B6" s="100" t="s">
        <v>172</v>
      </c>
    </row>
    <row r="7" spans="1:2" ht="15" customHeight="1" x14ac:dyDescent="0.2">
      <c r="B7" s="100" t="s">
        <v>73</v>
      </c>
    </row>
    <row r="8" spans="1:2" ht="15" customHeight="1" x14ac:dyDescent="0.2">
      <c r="B8" s="10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7"/>
  <sheetViews>
    <sheetView topLeftCell="A70" workbookViewId="0">
      <selection activeCell="B90" sqref="B90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83" t="s">
        <v>667</v>
      </c>
      <c r="B1" s="183"/>
      <c r="C1" s="183"/>
      <c r="D1" s="27" t="s">
        <v>604</v>
      </c>
      <c r="E1" s="28">
        <v>2024</v>
      </c>
    </row>
    <row r="2" spans="1:5" s="35" customFormat="1" ht="18.95" customHeight="1" x14ac:dyDescent="0.25">
      <c r="A2" s="183" t="s">
        <v>611</v>
      </c>
      <c r="B2" s="183"/>
      <c r="C2" s="183"/>
      <c r="D2" s="27" t="s">
        <v>605</v>
      </c>
      <c r="E2" s="28" t="s">
        <v>607</v>
      </c>
    </row>
    <row r="3" spans="1:5" s="35" customFormat="1" ht="18.95" customHeight="1" x14ac:dyDescent="0.25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7">
        <v>2024</v>
      </c>
      <c r="D7" s="127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44153298.159999996</v>
      </c>
      <c r="D9" s="34">
        <v>31622682.789999999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-243521.86</v>
      </c>
      <c r="D11" s="34">
        <v>-243521.86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1">
        <v>1110</v>
      </c>
      <c r="B15" s="132" t="s">
        <v>626</v>
      </c>
      <c r="C15" s="133">
        <f>SUM(C8:C14)</f>
        <v>43909776.299999997</v>
      </c>
      <c r="D15" s="133">
        <f>SUM(D8:D14)</f>
        <v>31379160.93</v>
      </c>
    </row>
    <row r="18" spans="1:5" x14ac:dyDescent="0.2">
      <c r="A18" s="31" t="s">
        <v>175</v>
      </c>
      <c r="B18" s="31"/>
      <c r="C18" s="31"/>
      <c r="D18" s="31"/>
      <c r="E18" s="128"/>
    </row>
    <row r="19" spans="1:5" x14ac:dyDescent="0.2">
      <c r="A19" s="32" t="s">
        <v>143</v>
      </c>
      <c r="B19" s="32" t="s">
        <v>648</v>
      </c>
      <c r="C19" s="142" t="s">
        <v>647</v>
      </c>
      <c r="D19" s="142" t="s">
        <v>178</v>
      </c>
      <c r="E19" s="128"/>
    </row>
    <row r="20" spans="1:5" x14ac:dyDescent="0.2">
      <c r="A20" s="131">
        <v>1230</v>
      </c>
      <c r="B20" s="132" t="s">
        <v>227</v>
      </c>
      <c r="C20" s="133">
        <f>SUM(C21:C27)</f>
        <v>2315736.7999999998</v>
      </c>
      <c r="D20" s="133">
        <f>SUM(D21:D27)</f>
        <v>2315736.7999999998</v>
      </c>
      <c r="E20" s="128"/>
    </row>
    <row r="21" spans="1:5" x14ac:dyDescent="0.2">
      <c r="A21" s="33">
        <v>1231</v>
      </c>
      <c r="B21" s="29" t="s">
        <v>228</v>
      </c>
      <c r="C21" s="34">
        <v>0</v>
      </c>
      <c r="D21" s="130">
        <v>0</v>
      </c>
      <c r="E21" s="128"/>
    </row>
    <row r="22" spans="1:5" x14ac:dyDescent="0.2">
      <c r="A22" s="33">
        <v>1232</v>
      </c>
      <c r="B22" s="29" t="s">
        <v>229</v>
      </c>
      <c r="C22" s="34">
        <v>0</v>
      </c>
      <c r="D22" s="130">
        <v>0</v>
      </c>
      <c r="E22" s="128"/>
    </row>
    <row r="23" spans="1:5" x14ac:dyDescent="0.2">
      <c r="A23" s="33">
        <v>1233</v>
      </c>
      <c r="B23" s="29" t="s">
        <v>230</v>
      </c>
      <c r="C23" s="34">
        <v>0</v>
      </c>
      <c r="D23" s="130">
        <v>0</v>
      </c>
      <c r="E23" s="128"/>
    </row>
    <row r="24" spans="1:5" x14ac:dyDescent="0.2">
      <c r="A24" s="33">
        <v>1234</v>
      </c>
      <c r="B24" s="29" t="s">
        <v>231</v>
      </c>
      <c r="C24" s="34">
        <v>0</v>
      </c>
      <c r="D24" s="130">
        <v>0</v>
      </c>
      <c r="E24" s="128"/>
    </row>
    <row r="25" spans="1:5" x14ac:dyDescent="0.2">
      <c r="A25" s="33">
        <v>1235</v>
      </c>
      <c r="B25" s="29" t="s">
        <v>232</v>
      </c>
      <c r="C25" s="34">
        <v>2108307.42</v>
      </c>
      <c r="D25" s="130">
        <v>2108307.42</v>
      </c>
      <c r="E25" s="128"/>
    </row>
    <row r="26" spans="1:5" x14ac:dyDescent="0.2">
      <c r="A26" s="33">
        <v>1236</v>
      </c>
      <c r="B26" s="29" t="s">
        <v>233</v>
      </c>
      <c r="C26" s="34">
        <v>207429.38</v>
      </c>
      <c r="D26" s="130">
        <v>207429.38</v>
      </c>
      <c r="E26" s="128"/>
    </row>
    <row r="27" spans="1:5" x14ac:dyDescent="0.2">
      <c r="A27" s="33">
        <v>1239</v>
      </c>
      <c r="B27" s="29" t="s">
        <v>234</v>
      </c>
      <c r="C27" s="34">
        <v>0</v>
      </c>
      <c r="D27" s="130">
        <v>0</v>
      </c>
      <c r="E27" s="128"/>
    </row>
    <row r="28" spans="1:5" x14ac:dyDescent="0.2">
      <c r="A28" s="131">
        <v>1240</v>
      </c>
      <c r="B28" s="132" t="s">
        <v>235</v>
      </c>
      <c r="C28" s="133">
        <f>SUM(C29:C36)</f>
        <v>169776.87</v>
      </c>
      <c r="D28" s="133">
        <f>SUM(D29:D36)</f>
        <v>169776.87</v>
      </c>
      <c r="E28" s="128"/>
    </row>
    <row r="29" spans="1:5" x14ac:dyDescent="0.2">
      <c r="A29" s="33">
        <v>1241</v>
      </c>
      <c r="B29" s="29" t="s">
        <v>236</v>
      </c>
      <c r="C29" s="34">
        <v>59238.87</v>
      </c>
      <c r="D29" s="130">
        <v>59238.87</v>
      </c>
      <c r="E29" s="128"/>
    </row>
    <row r="30" spans="1:5" x14ac:dyDescent="0.2">
      <c r="A30" s="33">
        <v>1242</v>
      </c>
      <c r="B30" s="29" t="s">
        <v>237</v>
      </c>
      <c r="C30" s="34">
        <v>0</v>
      </c>
      <c r="D30" s="130">
        <v>0</v>
      </c>
      <c r="E30" s="128"/>
    </row>
    <row r="31" spans="1:5" x14ac:dyDescent="0.2">
      <c r="A31" s="33">
        <v>1243</v>
      </c>
      <c r="B31" s="29" t="s">
        <v>238</v>
      </c>
      <c r="C31" s="34">
        <v>0</v>
      </c>
      <c r="D31" s="130">
        <v>0</v>
      </c>
      <c r="E31" s="128"/>
    </row>
    <row r="32" spans="1:5" x14ac:dyDescent="0.2">
      <c r="A32" s="33">
        <v>1244</v>
      </c>
      <c r="B32" s="29" t="s">
        <v>239</v>
      </c>
      <c r="C32" s="34">
        <v>0</v>
      </c>
      <c r="D32" s="130">
        <v>0</v>
      </c>
      <c r="E32" s="128"/>
    </row>
    <row r="33" spans="1:5" x14ac:dyDescent="0.2">
      <c r="A33" s="33">
        <v>1245</v>
      </c>
      <c r="B33" s="29" t="s">
        <v>240</v>
      </c>
      <c r="C33" s="34">
        <v>0</v>
      </c>
      <c r="D33" s="130">
        <v>0</v>
      </c>
      <c r="E33" s="128"/>
    </row>
    <row r="34" spans="1:5" x14ac:dyDescent="0.2">
      <c r="A34" s="33">
        <v>1246</v>
      </c>
      <c r="B34" s="29" t="s">
        <v>241</v>
      </c>
      <c r="C34" s="34">
        <v>110538</v>
      </c>
      <c r="D34" s="130">
        <v>110538</v>
      </c>
    </row>
    <row r="35" spans="1:5" x14ac:dyDescent="0.2">
      <c r="A35" s="33">
        <v>1247</v>
      </c>
      <c r="B35" s="29" t="s">
        <v>242</v>
      </c>
      <c r="C35" s="34">
        <v>0</v>
      </c>
      <c r="D35" s="130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0">
        <v>0</v>
      </c>
    </row>
    <row r="37" spans="1:5" x14ac:dyDescent="0.2">
      <c r="A37" s="164">
        <v>12</v>
      </c>
      <c r="B37" s="165" t="s">
        <v>661</v>
      </c>
      <c r="C37" s="166">
        <v>0</v>
      </c>
      <c r="D37" s="166">
        <v>0</v>
      </c>
      <c r="E37" s="132"/>
    </row>
    <row r="38" spans="1:5" x14ac:dyDescent="0.2">
      <c r="B38" s="134" t="s">
        <v>627</v>
      </c>
      <c r="C38" s="133">
        <f>C20+C28+C37</f>
        <v>2485513.67</v>
      </c>
      <c r="D38" s="133">
        <f>D20+D28+D37</f>
        <v>2485513.67</v>
      </c>
    </row>
    <row r="39" spans="1:5" s="128" customFormat="1" x14ac:dyDescent="0.2"/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7">
        <v>2024</v>
      </c>
      <c r="D41" s="127">
        <v>2023</v>
      </c>
      <c r="E41" s="32"/>
    </row>
    <row r="42" spans="1:5" s="128" customFormat="1" x14ac:dyDescent="0.2">
      <c r="A42" s="131">
        <v>3210</v>
      </c>
      <c r="B42" s="132" t="s">
        <v>628</v>
      </c>
      <c r="C42" s="133">
        <v>19265970.550000001</v>
      </c>
      <c r="D42" s="133">
        <v>121705317.12</v>
      </c>
    </row>
    <row r="43" spans="1:5" x14ac:dyDescent="0.2">
      <c r="A43" s="129"/>
      <c r="B43" s="134" t="s">
        <v>616</v>
      </c>
      <c r="C43" s="133">
        <f>C46+C58+C86+C89+C44</f>
        <v>40672.9</v>
      </c>
      <c r="D43" s="133">
        <f>D46+D58+D86+D89+D44</f>
        <v>1519190.3099999998</v>
      </c>
    </row>
    <row r="44" spans="1:5" s="128" customFormat="1" x14ac:dyDescent="0.2">
      <c r="A44" s="151">
        <v>5100</v>
      </c>
      <c r="B44" s="152" t="s">
        <v>358</v>
      </c>
      <c r="C44" s="153">
        <f>SUM(C45:C45)</f>
        <v>0</v>
      </c>
      <c r="D44" s="153">
        <f>SUM(D45:D45)</f>
        <v>0</v>
      </c>
    </row>
    <row r="45" spans="1:5" s="128" customFormat="1" x14ac:dyDescent="0.2">
      <c r="A45" s="154">
        <v>5130</v>
      </c>
      <c r="B45" s="155" t="s">
        <v>649</v>
      </c>
      <c r="C45" s="156">
        <v>0</v>
      </c>
      <c r="D45" s="156">
        <v>0</v>
      </c>
    </row>
    <row r="46" spans="1:5" x14ac:dyDescent="0.2">
      <c r="A46" s="131">
        <v>5400</v>
      </c>
      <c r="B46" s="132" t="s">
        <v>423</v>
      </c>
      <c r="C46" s="133">
        <f>C47+C49+C51+C53+C55</f>
        <v>0</v>
      </c>
      <c r="D46" s="133">
        <f>D47+D49+D51+D53+D55</f>
        <v>0</v>
      </c>
    </row>
    <row r="47" spans="1:5" x14ac:dyDescent="0.2">
      <c r="A47" s="129">
        <v>5410</v>
      </c>
      <c r="B47" s="128" t="s">
        <v>617</v>
      </c>
      <c r="C47" s="130">
        <f>C48</f>
        <v>0</v>
      </c>
      <c r="D47" s="130">
        <f>D48</f>
        <v>0</v>
      </c>
    </row>
    <row r="48" spans="1:5" x14ac:dyDescent="0.2">
      <c r="A48" s="129">
        <v>5411</v>
      </c>
      <c r="B48" s="128" t="s">
        <v>425</v>
      </c>
      <c r="C48" s="130">
        <v>0</v>
      </c>
      <c r="D48" s="130">
        <v>0</v>
      </c>
    </row>
    <row r="49" spans="1:4" x14ac:dyDescent="0.2">
      <c r="A49" s="129">
        <v>5420</v>
      </c>
      <c r="B49" s="128" t="s">
        <v>618</v>
      </c>
      <c r="C49" s="130">
        <f>C50</f>
        <v>0</v>
      </c>
      <c r="D49" s="130">
        <f>D50</f>
        <v>0</v>
      </c>
    </row>
    <row r="50" spans="1:4" x14ac:dyDescent="0.2">
      <c r="A50" s="129">
        <v>5421</v>
      </c>
      <c r="B50" s="128" t="s">
        <v>428</v>
      </c>
      <c r="C50" s="130">
        <v>0</v>
      </c>
      <c r="D50" s="130">
        <v>0</v>
      </c>
    </row>
    <row r="51" spans="1:4" x14ac:dyDescent="0.2">
      <c r="A51" s="129">
        <v>5430</v>
      </c>
      <c r="B51" s="128" t="s">
        <v>619</v>
      </c>
      <c r="C51" s="130">
        <f>C52</f>
        <v>0</v>
      </c>
      <c r="D51" s="130">
        <f>D52</f>
        <v>0</v>
      </c>
    </row>
    <row r="52" spans="1:4" x14ac:dyDescent="0.2">
      <c r="A52" s="129">
        <v>5431</v>
      </c>
      <c r="B52" s="128" t="s">
        <v>431</v>
      </c>
      <c r="C52" s="130">
        <v>0</v>
      </c>
      <c r="D52" s="130">
        <v>0</v>
      </c>
    </row>
    <row r="53" spans="1:4" x14ac:dyDescent="0.2">
      <c r="A53" s="129">
        <v>5440</v>
      </c>
      <c r="B53" s="128" t="s">
        <v>620</v>
      </c>
      <c r="C53" s="130">
        <f>C54</f>
        <v>0</v>
      </c>
      <c r="D53" s="130">
        <f>D54</f>
        <v>0</v>
      </c>
    </row>
    <row r="54" spans="1:4" x14ac:dyDescent="0.2">
      <c r="A54" s="129">
        <v>5441</v>
      </c>
      <c r="B54" s="128" t="s">
        <v>620</v>
      </c>
      <c r="C54" s="130">
        <v>0</v>
      </c>
      <c r="D54" s="130">
        <v>0</v>
      </c>
    </row>
    <row r="55" spans="1:4" x14ac:dyDescent="0.2">
      <c r="A55" s="129">
        <v>5450</v>
      </c>
      <c r="B55" s="128" t="s">
        <v>621</v>
      </c>
      <c r="C55" s="130">
        <f>SUM(C56:C57)</f>
        <v>0</v>
      </c>
      <c r="D55" s="130">
        <f>SUM(D56:D57)</f>
        <v>0</v>
      </c>
    </row>
    <row r="56" spans="1:4" x14ac:dyDescent="0.2">
      <c r="A56" s="129">
        <v>5451</v>
      </c>
      <c r="B56" s="128" t="s">
        <v>435</v>
      </c>
      <c r="C56" s="130">
        <v>0</v>
      </c>
      <c r="D56" s="130">
        <v>0</v>
      </c>
    </row>
    <row r="57" spans="1:4" x14ac:dyDescent="0.2">
      <c r="A57" s="129">
        <v>5452</v>
      </c>
      <c r="B57" s="128" t="s">
        <v>436</v>
      </c>
      <c r="C57" s="130">
        <v>0</v>
      </c>
      <c r="D57" s="130">
        <v>0</v>
      </c>
    </row>
    <row r="58" spans="1:4" x14ac:dyDescent="0.2">
      <c r="A58" s="131">
        <v>5500</v>
      </c>
      <c r="B58" s="132" t="s">
        <v>437</v>
      </c>
      <c r="C58" s="133">
        <f>C59+C68+C71+C77</f>
        <v>0</v>
      </c>
      <c r="D58" s="133">
        <f>D59+D68+D71+D77</f>
        <v>1376774.64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1376774.64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0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1342512.43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34262.21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131">
        <v>5600</v>
      </c>
      <c r="B86" s="132" t="s">
        <v>79</v>
      </c>
      <c r="C86" s="133">
        <f>C87</f>
        <v>0</v>
      </c>
      <c r="D86" s="133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131">
        <v>2110</v>
      </c>
      <c r="B89" s="137" t="s">
        <v>629</v>
      </c>
      <c r="C89" s="133">
        <f>SUM(C90:C94)</f>
        <v>40672.9</v>
      </c>
      <c r="D89" s="133">
        <f>SUM(D90:D94)</f>
        <v>142415.67000000001</v>
      </c>
    </row>
    <row r="90" spans="1:4" x14ac:dyDescent="0.2">
      <c r="A90" s="129">
        <v>2111</v>
      </c>
      <c r="B90" s="128" t="s">
        <v>630</v>
      </c>
      <c r="C90" s="130">
        <v>40672.9</v>
      </c>
      <c r="D90" s="130">
        <v>142415.67000000001</v>
      </c>
    </row>
    <row r="91" spans="1:4" x14ac:dyDescent="0.2">
      <c r="A91" s="129">
        <v>2112</v>
      </c>
      <c r="B91" s="128" t="s">
        <v>631</v>
      </c>
      <c r="C91" s="130">
        <v>0</v>
      </c>
      <c r="D91" s="130">
        <v>0</v>
      </c>
    </row>
    <row r="92" spans="1:4" x14ac:dyDescent="0.2">
      <c r="A92" s="129">
        <v>2112</v>
      </c>
      <c r="B92" s="128" t="s">
        <v>632</v>
      </c>
      <c r="C92" s="130">
        <v>0</v>
      </c>
      <c r="D92" s="130">
        <v>0</v>
      </c>
    </row>
    <row r="93" spans="1:4" x14ac:dyDescent="0.2">
      <c r="A93" s="129">
        <v>2115</v>
      </c>
      <c r="B93" s="128" t="s">
        <v>633</v>
      </c>
      <c r="C93" s="130">
        <v>0</v>
      </c>
      <c r="D93" s="130">
        <v>0</v>
      </c>
    </row>
    <row r="94" spans="1:4" x14ac:dyDescent="0.2">
      <c r="A94" s="129">
        <v>2114</v>
      </c>
      <c r="B94" s="128" t="s">
        <v>634</v>
      </c>
      <c r="C94" s="130">
        <v>0</v>
      </c>
      <c r="D94" s="130">
        <v>0</v>
      </c>
    </row>
    <row r="95" spans="1:4" x14ac:dyDescent="0.2">
      <c r="A95" s="129"/>
      <c r="B95" s="134" t="s">
        <v>635</v>
      </c>
      <c r="C95" s="133">
        <f>+C96</f>
        <v>0</v>
      </c>
      <c r="D95" s="133">
        <f>+D96</f>
        <v>0</v>
      </c>
    </row>
    <row r="96" spans="1:4" s="128" customFormat="1" x14ac:dyDescent="0.2">
      <c r="A96" s="151">
        <v>3100</v>
      </c>
      <c r="B96" s="157" t="s">
        <v>650</v>
      </c>
      <c r="C96" s="158">
        <f>SUM(C97:C100)</f>
        <v>0</v>
      </c>
      <c r="D96" s="158">
        <f>SUM(D97:D100)</f>
        <v>0</v>
      </c>
    </row>
    <row r="97" spans="1:4" s="128" customFormat="1" x14ac:dyDescent="0.2">
      <c r="A97" s="154"/>
      <c r="B97" s="159" t="s">
        <v>651</v>
      </c>
      <c r="C97" s="160">
        <v>0</v>
      </c>
      <c r="D97" s="160">
        <v>0</v>
      </c>
    </row>
    <row r="98" spans="1:4" s="128" customFormat="1" x14ac:dyDescent="0.2">
      <c r="A98" s="154"/>
      <c r="B98" s="159" t="s">
        <v>652</v>
      </c>
      <c r="C98" s="160">
        <v>0</v>
      </c>
      <c r="D98" s="160">
        <v>0</v>
      </c>
    </row>
    <row r="99" spans="1:4" s="128" customFormat="1" x14ac:dyDescent="0.2">
      <c r="A99" s="154"/>
      <c r="B99" s="159" t="s">
        <v>653</v>
      </c>
      <c r="C99" s="160">
        <v>0</v>
      </c>
      <c r="D99" s="160">
        <v>0</v>
      </c>
    </row>
    <row r="100" spans="1:4" s="128" customFormat="1" x14ac:dyDescent="0.2">
      <c r="A100" s="154"/>
      <c r="B100" s="159" t="s">
        <v>654</v>
      </c>
      <c r="C100" s="160">
        <v>0</v>
      </c>
      <c r="D100" s="160">
        <v>0</v>
      </c>
    </row>
    <row r="101" spans="1:4" s="128" customFormat="1" x14ac:dyDescent="0.2">
      <c r="A101" s="154"/>
      <c r="B101" s="162" t="s">
        <v>655</v>
      </c>
      <c r="C101" s="153">
        <f>+C102</f>
        <v>0</v>
      </c>
      <c r="D101" s="153">
        <f>+D102</f>
        <v>0</v>
      </c>
    </row>
    <row r="102" spans="1:4" s="128" customFormat="1" x14ac:dyDescent="0.2">
      <c r="A102" s="151">
        <v>1270</v>
      </c>
      <c r="B102" s="161" t="s">
        <v>251</v>
      </c>
      <c r="C102" s="158">
        <f>+C103</f>
        <v>0</v>
      </c>
      <c r="D102" s="158">
        <f>+D103</f>
        <v>0</v>
      </c>
    </row>
    <row r="103" spans="1:4" s="128" customFormat="1" x14ac:dyDescent="0.2">
      <c r="A103" s="154">
        <v>1273</v>
      </c>
      <c r="B103" s="155" t="s">
        <v>656</v>
      </c>
      <c r="C103" s="160">
        <v>0</v>
      </c>
      <c r="D103" s="160">
        <v>0</v>
      </c>
    </row>
    <row r="104" spans="1:4" s="128" customFormat="1" x14ac:dyDescent="0.2">
      <c r="A104" s="154"/>
      <c r="B104" s="162" t="s">
        <v>657</v>
      </c>
      <c r="C104" s="153">
        <f>+C105+C107</f>
        <v>0</v>
      </c>
      <c r="D104" s="153">
        <f>+D105+D107</f>
        <v>0</v>
      </c>
    </row>
    <row r="105" spans="1:4" s="128" customFormat="1" x14ac:dyDescent="0.2">
      <c r="A105" s="151">
        <v>4300</v>
      </c>
      <c r="B105" s="157" t="s">
        <v>658</v>
      </c>
      <c r="C105" s="158">
        <f>+C106</f>
        <v>0</v>
      </c>
      <c r="D105" s="163">
        <f>+D106</f>
        <v>0</v>
      </c>
    </row>
    <row r="106" spans="1:4" s="128" customFormat="1" x14ac:dyDescent="0.2">
      <c r="A106" s="154">
        <v>4399</v>
      </c>
      <c r="B106" s="159" t="s">
        <v>351</v>
      </c>
      <c r="C106" s="160">
        <v>0</v>
      </c>
      <c r="D106" s="160">
        <v>0</v>
      </c>
    </row>
    <row r="107" spans="1:4" x14ac:dyDescent="0.2">
      <c r="A107" s="131">
        <v>1120</v>
      </c>
      <c r="B107" s="138" t="s">
        <v>636</v>
      </c>
      <c r="C107" s="133">
        <f>SUM(C108:C116)</f>
        <v>0</v>
      </c>
      <c r="D107" s="133">
        <f>SUM(D108:D116)</f>
        <v>0</v>
      </c>
    </row>
    <row r="108" spans="1:4" x14ac:dyDescent="0.2">
      <c r="A108" s="129">
        <v>1124</v>
      </c>
      <c r="B108" s="139" t="s">
        <v>637</v>
      </c>
      <c r="C108" s="140">
        <v>0</v>
      </c>
      <c r="D108" s="130">
        <v>0</v>
      </c>
    </row>
    <row r="109" spans="1:4" x14ac:dyDescent="0.2">
      <c r="A109" s="129">
        <v>1124</v>
      </c>
      <c r="B109" s="139" t="s">
        <v>638</v>
      </c>
      <c r="C109" s="140">
        <v>0</v>
      </c>
      <c r="D109" s="130">
        <v>0</v>
      </c>
    </row>
    <row r="110" spans="1:4" x14ac:dyDescent="0.2">
      <c r="A110" s="129">
        <v>1124</v>
      </c>
      <c r="B110" s="139" t="s">
        <v>639</v>
      </c>
      <c r="C110" s="140">
        <v>0</v>
      </c>
      <c r="D110" s="130">
        <v>0</v>
      </c>
    </row>
    <row r="111" spans="1:4" x14ac:dyDescent="0.2">
      <c r="A111" s="129">
        <v>1124</v>
      </c>
      <c r="B111" s="139" t="s">
        <v>640</v>
      </c>
      <c r="C111" s="140">
        <v>0</v>
      </c>
      <c r="D111" s="130">
        <v>0</v>
      </c>
    </row>
    <row r="112" spans="1:4" x14ac:dyDescent="0.2">
      <c r="A112" s="129">
        <v>1124</v>
      </c>
      <c r="B112" s="139" t="s">
        <v>641</v>
      </c>
      <c r="C112" s="130">
        <v>0</v>
      </c>
      <c r="D112" s="130">
        <v>0</v>
      </c>
    </row>
    <row r="113" spans="1:4" x14ac:dyDescent="0.2">
      <c r="A113" s="129">
        <v>1124</v>
      </c>
      <c r="B113" s="139" t="s">
        <v>642</v>
      </c>
      <c r="C113" s="130">
        <v>0</v>
      </c>
      <c r="D113" s="130">
        <v>0</v>
      </c>
    </row>
    <row r="114" spans="1:4" x14ac:dyDescent="0.2">
      <c r="A114" s="129">
        <v>1122</v>
      </c>
      <c r="B114" s="139" t="s">
        <v>643</v>
      </c>
      <c r="C114" s="130">
        <v>0</v>
      </c>
      <c r="D114" s="130">
        <v>0</v>
      </c>
    </row>
    <row r="115" spans="1:4" x14ac:dyDescent="0.2">
      <c r="A115" s="129">
        <v>1122</v>
      </c>
      <c r="B115" s="139" t="s">
        <v>644</v>
      </c>
      <c r="C115" s="140">
        <v>0</v>
      </c>
      <c r="D115" s="130">
        <v>0</v>
      </c>
    </row>
    <row r="116" spans="1:4" x14ac:dyDescent="0.2">
      <c r="A116" s="129">
        <v>1122</v>
      </c>
      <c r="B116" s="139" t="s">
        <v>645</v>
      </c>
      <c r="C116" s="130">
        <v>0</v>
      </c>
      <c r="D116" s="130">
        <v>0</v>
      </c>
    </row>
    <row r="117" spans="1:4" x14ac:dyDescent="0.2">
      <c r="A117" s="129"/>
      <c r="B117" s="141" t="s">
        <v>646</v>
      </c>
      <c r="C117" s="133">
        <f>C42+C43+C95-C101-C104</f>
        <v>19306643.449999999</v>
      </c>
      <c r="D117" s="133">
        <f>D42+D43+D95-D101-D104</f>
        <v>123224507.43000001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B3" s="109"/>
    </row>
    <row r="4" spans="1:2" ht="14.1" customHeight="1" x14ac:dyDescent="0.2">
      <c r="A4" s="110" t="s">
        <v>27</v>
      </c>
      <c r="B4" s="100" t="s">
        <v>78</v>
      </c>
    </row>
    <row r="5" spans="1:2" ht="14.1" customHeight="1" x14ac:dyDescent="0.2">
      <c r="B5" s="100" t="s">
        <v>51</v>
      </c>
    </row>
    <row r="6" spans="1:2" ht="14.1" customHeight="1" x14ac:dyDescent="0.2">
      <c r="B6" s="100" t="s">
        <v>148</v>
      </c>
    </row>
    <row r="7" spans="1:2" ht="14.1" customHeight="1" x14ac:dyDescent="0.2">
      <c r="B7" s="100" t="s">
        <v>149</v>
      </c>
    </row>
    <row r="8" spans="1:2" ht="14.1" customHeight="1" x14ac:dyDescent="0.2"/>
    <row r="9" spans="1:2" x14ac:dyDescent="0.2">
      <c r="A9" s="110" t="s">
        <v>29</v>
      </c>
      <c r="B9" s="102" t="s">
        <v>588</v>
      </c>
    </row>
    <row r="10" spans="1:2" ht="15" customHeight="1" x14ac:dyDescent="0.2">
      <c r="B10" s="102" t="s">
        <v>75</v>
      </c>
    </row>
    <row r="11" spans="1:2" ht="15" customHeight="1" x14ac:dyDescent="0.2">
      <c r="B11" s="112" t="s">
        <v>192</v>
      </c>
    </row>
    <row r="12" spans="1:2" ht="15" customHeight="1" x14ac:dyDescent="0.2"/>
    <row r="13" spans="1:2" x14ac:dyDescent="0.2">
      <c r="A13" s="110" t="s">
        <v>76</v>
      </c>
      <c r="B13" s="100" t="s">
        <v>589</v>
      </c>
    </row>
    <row r="14" spans="1:2" ht="15" customHeight="1" x14ac:dyDescent="0.2">
      <c r="B14" s="100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2024-04-30T20:17:46Z</cp:lastPrinted>
  <dcterms:created xsi:type="dcterms:W3CDTF">2012-12-11T20:36:24Z</dcterms:created>
  <dcterms:modified xsi:type="dcterms:W3CDTF">2024-04-30T20:17:47Z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