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CUENTA PUBLICA ANUAL 2023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<sst xmlns="http://schemas.openxmlformats.org/spreadsheetml/2006/main" count="935" uniqueCount="664">
  <si>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</si>
  <si>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</si>
  <si>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</si>
  <si>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</si>
  <si>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</si>
  <si>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</si>
  <si>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</si>
  <si>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</si>
  <si>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</si>
  <si>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</si>
  <si>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</si>
  <si>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</si>
  <si>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</si>
  <si>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</si>
  <si>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</si>
  <si>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</si>
  <si>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</si>
  <si>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</si>
  <si>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</si>
  <si>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</si>
  <si>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</si>
  <si>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</si>
  <si>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</si>
  <si>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</si>
  <si>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</si>
  <si>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</si>
  <si>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</si>
  <si>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</si>
  <si>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</si>
  <si>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</si>
  <si>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</si>
  <si>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</si>
  <si>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</si>
  <si>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</si>
  <si>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</si>
  <si>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</si>
  <si>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</si>
  <si>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</si>
  <si>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</si>
  <si>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</si>
  <si>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</si>
  <si>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</si>
  <si>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</si>
  <si>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</si>
  <si>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</si>
  <si>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</si>
  <si>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</si>
  <si>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</si>
  <si>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</si>
  <si>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</si>
  <si>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</si>
  <si>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</si>
  <si>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</si>
  <si>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</si>
  <si>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</si>
  <si>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</si>
  <si>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</si>
  <si>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</si>
  <si>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</si>
  <si>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</si>
  <si>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</si>
  <si>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</si>
  <si>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</si>
  <si>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</si>
  <si>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</si>
  <si>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</si>
  <si>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</si>
  <si>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</si>
  <si>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</si>
  <si>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</si>
  <si>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</si>
  <si>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</si>
  <si>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</si>
  <si>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</si>
  <si>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</si>
  <si>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</si>
  <si>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</si>
  <si>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</si>
  <si>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</si>
  <si>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</si>
  <si>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</si>
  <si>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</si>
  <si>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</si>
  <si>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</si>
  <si>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</si>
  <si>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</si>
  <si>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</si>
  <si>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</si>
  <si>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</si>
  <si>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</si>
  <si>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</si>
  <si>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</si>
  <si>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</si>
  <si>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</si>
  <si>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</si>
  <si>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</si>
  <si>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</si>
  <si>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</si>
  <si>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</si>
  <si>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</si>
  <si>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</si>
  <si>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</si>
  <si>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</si>
  <si>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</si>
  <si>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</si>
  <si>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</si>
  <si>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</si>
  <si>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</si>
  <si>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</si>
  <si>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</si>
  <si>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</si>
  <si>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</si>
  <si>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</si>
  <si>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</si>
  <si>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</si>
  <si>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</si>
  <si>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</si>
  <si>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</si>
  <si>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</si>
  <si>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</si>
  <si>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</si>
  <si>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</si>
  <si>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</si>
  <si>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</si>
  <si>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</si>
  <si>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</si>
  <si>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</si>
  <si>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</si>
  <si>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</si>
  <si>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</si>
  <si>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</si>
  <si>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</si>
  <si>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</si>
  <si>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</si>
  <si>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</si>
  <si>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</si>
  <si>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</si>
  <si>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</si>
  <si>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</si>
  <si>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</si>
  <si>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</si>
  <si>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</si>
  <si>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</si>
  <si>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</si>
  <si>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</si>
  <si>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</si>
  <si>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</si>
  <si>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</si>
  <si>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</si>
  <si>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</si>
  <si>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</si>
  <si>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</si>
  <si>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</si>
  <si>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</si>
  <si>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</si>
  <si>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</si>
  <si>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</si>
  <si>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</si>
  <si>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</si>
  <si>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</si>
  <si>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</si>
  <si>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</si>
  <si>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</si>
  <si>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</si>
  <si>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</si>
  <si>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</si>
  <si>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</si>
  <si>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</si>
  <si>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</si>
  <si>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</si>
  <si>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</si>
  <si>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</si>
  <si>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</si>
  <si>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</si>
  <si>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</si>
  <si>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</si>
  <si>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</si>
  <si>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</si>
  <si>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</si>
  <si>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</si>
  <si>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</si>
  <si>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</si>
  <si>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</si>
  <si>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</si>
  <si>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</si>
  <si>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</si>
  <si>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</si>
  <si>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</si>
  <si>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</si>
  <si>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</si>
  <si>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</si>
  <si>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</si>
  <si>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</si>
  <si>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</si>
  <si>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</si>
  <si>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</si>
  <si>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</si>
  <si>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</si>
  <si>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</si>
  <si>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</si>
  <si>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</si>
  <si>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</si>
  <si>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</si>
  <si>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</si>
  <si>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</si>
  <si>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</si>
  <si>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</si>
  <si>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</si>
  <si>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</si>
  <si>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</si>
  <si>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</si>
  <si>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</si>
  <si>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</si>
  <si>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</si>
  <si>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</si>
  <si>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</si>
  <si>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</si>
  <si>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</si>
  <si>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</si>
  <si>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</si>
  <si>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</si>
  <si>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</si>
  <si>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</si>
  <si>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</si>
  <si>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</si>
  <si>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</si>
  <si>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</si>
  <si>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</si>
  <si>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</si>
  <si>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</si>
  <si>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</si>
  <si>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</si>
  <si>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</si>
  <si>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</si>
  <si>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</si>
  <si>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</si>
  <si>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</si>
  <si>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</si>
  <si>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</si>
  <si>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</si>
  <si>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</si>
  <si>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</si>
  <si>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</si>
  <si>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</si>
  <si>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</si>
  <si>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</si>
  <si>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</si>
  <si>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</si>
  <si>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</si>
  <si>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</si>
  <si>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</si>
  <si>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</si>
  <si>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</si>
  <si>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</si>
  <si>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</si>
  <si>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</si>
  <si>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</si>
  <si>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</si>
  <si>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</si>
  <si>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</si>
  <si>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</si>
  <si>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</si>
  <si>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</si>
  <si>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</si>
  <si>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</si>
  <si>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</si>
  <si>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</si>
  <si>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</si>
  <si>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</si>
  <si>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</si>
  <si>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</si>
  <si>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</si>
  <si>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</si>
  <si>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</si>
  <si>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</si>
  <si>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</si>
  <si>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</si>
  <si>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</si>
  <si>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</si>
  <si>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</si>
  <si>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</si>
  <si>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</si>
  <si>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</si>
  <si>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</si>
  <si>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</si>
  <si>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</si>
  <si>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</si>
  <si>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</si>
  <si>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</si>
  <si>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</si>
  <si>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</si>
  <si>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</si>
  <si>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</si>
  <si>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</si>
  <si>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</si>
  <si>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</si>
  <si>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</si>
  <si>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</si>
  <si>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</si>
  <si>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</si>
  <si>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</si>
  <si>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</si>
  <si>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</si>
  <si>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</si>
  <si>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</si>
  <si>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</si>
  <si>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</si>
  <si>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</si>
  <si>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</si>
  <si>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</si>
  <si>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</si>
  <si>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</si>
  <si>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</si>
  <si>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</si>
  <si>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</si>
  <si>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</si>
  <si>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</si>
  <si>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</si>
  <si>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</si>
  <si>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</si>
  <si>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</si>
  <si>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</si>
  <si>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</si>
  <si>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</si>
  <si>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</si>
  <si>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</si>
  <si>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</si>
  <si>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</si>
  <si>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</si>
  <si>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</si>
  <si>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</si>
  <si>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</si>
  <si>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</si>
  <si>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</si>
  <si>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</si>
  <si>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</si>
  <si>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</si>
  <si>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</si>
  <si>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</si>
  <si>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</si>
  <si>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</si>
  <si>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</si>
  <si>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</si>
  <si>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</si>
  <si>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</si>
  <si>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</si>
  <si>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</si>
  <si>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</si>
  <si>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</si>
  <si>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</si>
  <si>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</si>
  <si>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</si>
  <si>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</si>
  <si>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</si>
  <si>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</si>
  <si>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</si>
  <si>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</si>
  <si>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</si>
  <si>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</si>
  <si>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</si>
  <si>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</si>
  <si>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</si>
  <si>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</si>
  <si>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</si>
  <si>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</si>
  <si>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</si>
  <si>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</si>
  <si>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</si>
  <si>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</si>
  <si>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</si>
  <si>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</si>
  <si>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</si>
  <si>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</si>
  <si>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</si>
  <si>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</si>
  <si>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</si>
  <si>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</si>
  <si>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</si>
  <si>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</si>
  <si>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</si>
  <si>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</si>
  <si>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</si>
  <si>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</si>
  <si>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</si>
  <si>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</si>
  <si>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</si>
  <si>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</si>
  <si>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</si>
  <si>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</si>
  <si>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</si>
  <si>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</si>
  <si>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</si>
  <si>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</si>
  <si>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</si>
  <si>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</si>
  <si>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</si>
  <si>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</si>
  <si>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</si>
  <si>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</si>
  <si>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</si>
  <si>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</si>
  <si>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</si>
  <si>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</si>
  <si>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</si>
  <si>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</si>
  <si>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</si>
  <si>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</si>
  <si>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</si>
  <si>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</si>
  <si>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</si>
  <si>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</si>
  <si>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</si>
  <si>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</si>
  <si>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</si>
  <si>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</si>
  <si>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</si>
  <si>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</si>
  <si>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</si>
  <si>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</si>
  <si>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</si>
  <si>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</si>
  <si>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</si>
  <si>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</si>
  <si>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</si>
  <si>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</si>
  <si>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</si>
  <si>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</si>
  <si>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</si>
  <si>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</si>
  <si>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</si>
  <si>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</si>
  <si>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</si>
  <si>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</si>
  <si>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</si>
  <si>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</si>
  <si>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</si>
  <si>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</si>
  <si>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</si>
  <si>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</si>
  <si>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</si>
  <si>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</si>
  <si>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</si>
  <si>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</si>
  <si>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</si>
  <si>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</si>
  <si>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</si>
  <si>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</si>
  <si>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</si>
  <si>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</si>
  <si>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</si>
  <si>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</si>
  <si>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</si>
  <si>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</si>
  <si>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</si>
  <si>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</si>
  <si>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</si>
  <si>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</si>
  <si>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</si>
  <si>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</si>
  <si>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</si>
  <si>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</si>
  <si>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</si>
  <si>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</si>
  <si>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</si>
  <si>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</si>
  <si>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</si>
  <si>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</si>
  <si>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</si>
  <si>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</si>
  <si>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</si>
  <si>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</si>
  <si>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</si>
  <si>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</si>
  <si>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</si>
  <si>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</si>
  <si>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</si>
  <si>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</si>
  <si>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</si>
  <si>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</si>
  <si>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</si>
  <si>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</si>
  <si>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</si>
  <si>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</si>
  <si>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</si>
  <si>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</si>
  <si>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</si>
  <si>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</si>
  <si>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</si>
  <si>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</si>
  <si>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</si>
  <si>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</si>
  <si>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</si>
  <si>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</si>
  <si>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</si>
  <si>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</si>
  <si>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</si>
  <si>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</si>
  <si>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</si>
  <si>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</si>
  <si>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</si>
  <si>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</si>
  <si>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</si>
  <si>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</si>
  <si>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</si>
  <si>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</si>
  <si>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</si>
  <si>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</si>
  <si>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</si>
  <si>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</si>
  <si>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</si>
  <si>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</si>
  <si>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</si>
  <si>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</si>
  <si>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</si>
  <si>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</si>
  <si>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</si>
  <si>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</si>
  <si>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</si>
  <si>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</si>
  <si>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</si>
  <si>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</si>
  <si>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</si>
  <si>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</si>
  <si>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</si>
  <si>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</si>
  <si>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</si>
  <si>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</si>
  <si>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</si>
  <si>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</si>
  <si>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</si>
  <si>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</si>
  <si>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</si>
  <si>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</si>
  <si>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</si>
  <si>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</si>
  <si>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</si>
  <si>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</si>
  <si>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</si>
  <si>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</si>
  <si>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</si>
  <si>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</si>
  <si>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</si>
  <si>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</si>
  <si>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</si>
  <si>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</si>
  <si>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</si>
  <si>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</si>
  <si>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</si>
  <si>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</si>
  <si>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</si>
  <si>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</si>
  <si>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</si>
  <si>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</si>
  <si>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</si>
  <si>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</si>
  <si>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</si>
  <si>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</si>
  <si>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</si>
  <si>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</si>
  <si>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</si>
  <si>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</si>
  <si>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</si>
  <si>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</si>
  <si>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</si>
  <si>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</si>
  <si>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</si>
  <si>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</si>
  <si>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</si>
  <si>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</si>
  <si>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</si>
  <si>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</si>
  <si>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</si>
  <si>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</si>
  <si>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</si>
  <si>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</si>
  <si>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</si>
  <si>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</si>
  <si>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</si>
  <si>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</si>
  <si>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</si>
  <si>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</si>
  <si>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</si>
  <si>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</si>
  <si>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</si>
  <si>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</si>
  <si>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</si>
  <si>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</si>
  <si>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</si>
  <si>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</si>
  <si>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</si>
  <si>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</si>
  <si>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</si>
  <si>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</si>
  <si>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</si>
  <si>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</si>
  <si>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</si>
  <si>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</si>
  <si>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</si>
  <si>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</si>
  <si>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</si>
  <si>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</si>
  <si>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</si>
  <si>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</si>
  <si>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</si>
  <si>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</si>
  <si>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</si>
  <si>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</si>
  <si>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</si>
  <si>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</si>
  <si>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</si>
  <si>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</si>
  <si>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</si>
  <si>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</si>
  <si>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</si>
  <si>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</si>
  <si>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</si>
  <si>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</si>
  <si>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</si>
  <si>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</si>
  <si>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</si>
  <si>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</si>
  <si>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</si>
  <si>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</si>
  <si>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</si>
  <si>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</si>
  <si>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</si>
  <si>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</si>
  <si>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</si>
  <si>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</si>
  <si>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</si>
  <si>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</si>
  <si>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</si>
  <si>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</si>
  <si>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</si>
  <si>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</si>
  <si>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</si>
  <si>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</si>
  <si>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</si>
  <si>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</si>
  <si>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</si>
  <si>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</si>
  <si>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</si>
  <si>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</si>
  <si>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</si>
  <si>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</si>
  <si>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</si>
  <si>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</si>
  <si>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</si>
  <si>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</si>
  <si>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</si>
  <si>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</si>
  <si>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</si>
  <si>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</si>
  <si>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</si>
  <si>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</si>
  <si>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</si>
  <si>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</si>
  <si>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</si>
  <si>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</si>
  <si>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</si>
  <si>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</si>
  <si>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</si>
  <si>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Santa Catarina, Gto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</si>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</sst>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76200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981075" y="7086600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1</xdr:col>
      <xdr:colOff>3686175</xdr:colOff>
      <xdr:row>46</xdr:row>
      <xdr:rowOff>85726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4667250" y="7096126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33" activePane="bottomLeft" state="frozen"/>
      <selection activeCell="A14" sqref="A14:B14"/>
      <selection pane="bottomLeft" activeCell="F47" sqref="F47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4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132201741.90000001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132201741.90000001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114186008.63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33471573.07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400934</v>
      </c>
    </row>
    <row r="11" spans="1:3" x14ac:dyDescent="0.2">
      <c r="A11" s="90">
        <v>2.4</v>
      </c>
      <c r="B11" s="77" t="s">
        <v>238</v>
      </c>
      <c r="C11" s="150">
        <v>143330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1726500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30469.5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30758734.050000001</v>
      </c>
    </row>
    <row r="20" spans="1:3" x14ac:dyDescent="0.2">
      <c r="A20" s="90" t="s">
        <v>564</v>
      </c>
      <c r="B20" s="77" t="s">
        <v>539</v>
      </c>
      <c r="C20" s="150">
        <v>411605.52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1376774.64</v>
      </c>
    </row>
    <row r="31" spans="1:3" x14ac:dyDescent="0.2">
      <c r="A31" s="90" t="s">
        <v>556</v>
      </c>
      <c r="B31" s="77" t="s">
        <v>439</v>
      </c>
      <c r="C31" s="150">
        <v>1376774.64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82091210.200000003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127917149</v>
      </c>
      <c r="E36" s="34">
        <v>-127917149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304139914.64999998</v>
      </c>
      <c r="E37" s="34">
        <v>-304139914.64999998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76171913.069999993</v>
      </c>
      <c r="E38" s="34">
        <v>-76171913.069999993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52063777.310000002</v>
      </c>
      <c r="E39" s="34">
        <v>-52063777.310000002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76447111.239999995</v>
      </c>
      <c r="E40" s="34">
        <v>-76447111.239999995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98861633.189999998</v>
      </c>
      <c r="E41" s="34">
        <v>-98861633.189999998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351122416.60000002</v>
      </c>
      <c r="E42" s="34">
        <v>-351122416.60000002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118210955.25</v>
      </c>
      <c r="E43" s="34">
        <v>-118210955.25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111138120.06999999</v>
      </c>
      <c r="E44" s="34">
        <v>-111138120.06999999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171155981.31</v>
      </c>
      <c r="E45" s="34">
        <v>-171155981.31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40672323.579999998</v>
      </c>
      <c r="E46" s="34">
        <v>-40672323.579999998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35188255.289999999</v>
      </c>
      <c r="E47" s="34">
        <v>-35188255.289999999</v>
      </c>
      <c r="F47" s="34">
        <f t="shared" si="0"/>
        <v>0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-243521.86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1648698.39</v>
      </c>
      <c r="D15" s="24">
        <v>1648698.39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1949372.86</v>
      </c>
      <c r="D16" s="24">
        <v>1949372.86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396444.45</v>
      </c>
      <c r="D20" s="24">
        <v>396444.45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1048825.47</v>
      </c>
      <c r="D23" s="24">
        <v>1048825.47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143625.69</v>
      </c>
      <c r="D24" s="24">
        <v>143625.69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247335</v>
      </c>
      <c r="D27" s="24">
        <v>247335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287075789.94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820000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273412591.04000002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12843198.9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27579424.449999999</v>
      </c>
      <c r="D62" s="24">
        <f t="shared" ref="D62:E62" si="0">SUM(D63:D70)</f>
        <v>1342512.43</v>
      </c>
      <c r="E62" s="24">
        <f t="shared" si="0"/>
        <v>21827626.609999999</v>
      </c>
    </row>
    <row r="63" spans="1:9" x14ac:dyDescent="0.2">
      <c r="A63" s="22">
        <v>1241</v>
      </c>
      <c r="B63" s="20" t="s">
        <v>237</v>
      </c>
      <c r="C63" s="24">
        <v>2668129.86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1122128.3500000001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19410584.219999999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39440</v>
      </c>
      <c r="D67" s="24">
        <v>1342512.43</v>
      </c>
      <c r="E67" s="24">
        <v>21827626.609999999</v>
      </c>
    </row>
    <row r="68" spans="1:9" x14ac:dyDescent="0.2">
      <c r="A68" s="22">
        <v>1246</v>
      </c>
      <c r="B68" s="20" t="s">
        <v>242</v>
      </c>
      <c r="C68" s="24">
        <v>4260366.0199999996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78776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453163.5</v>
      </c>
      <c r="D74" s="24">
        <f>SUM(D75:D79)</f>
        <v>25862.21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84000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369163.5</v>
      </c>
      <c r="D78" s="24">
        <v>25862.21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1064994.25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3730742.61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-2665748.36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9776218.4899999984</v>
      </c>
      <c r="D110" s="24">
        <f>SUM(D111:D119)</f>
        <v>9776218.4899999984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80695.56</v>
      </c>
      <c r="D111" s="24">
        <f>C111</f>
        <v>80695.56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712356.32</v>
      </c>
      <c r="D112" s="24">
        <f t="shared" ref="D112:D119" si="1">C112</f>
        <v>712356.32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2526340.52</v>
      </c>
      <c r="D113" s="24">
        <f t="shared" si="1"/>
        <v>2526340.52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297638.46000000002</v>
      </c>
      <c r="D115" s="24">
        <f t="shared" si="1"/>
        <v>297638.46000000002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1008302.87</v>
      </c>
      <c r="D117" s="24">
        <f t="shared" si="1"/>
        <v>1008302.87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5150884.76</v>
      </c>
      <c r="D119" s="24">
        <f t="shared" si="1"/>
        <v>5150884.76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6041587.1499999994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1677883.7200000002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1355718.85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322164.87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2387606.79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313569.2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1982693.89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91343.7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791822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791822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758242.67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697529.03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60713.64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426031.97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426031.97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126160154.75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125892761.27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62257555.100000001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21474623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41340549.859999999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820033.31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267393.48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267393.48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81941245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61570831.890000001</v>
      </c>
      <c r="D99" s="57">
        <f>C99/$C$98</f>
        <v>0.75140220154087234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34041691.140000001</v>
      </c>
      <c r="D100" s="57">
        <f t="shared" ref="D100:D163" si="0">C100/$C$98</f>
        <v>0.41544024794839279</v>
      </c>
      <c r="E100" s="56"/>
    </row>
    <row r="101" spans="1:5" x14ac:dyDescent="0.2">
      <c r="A101" s="54">
        <v>5111</v>
      </c>
      <c r="B101" s="51" t="s">
        <v>361</v>
      </c>
      <c r="C101" s="55">
        <v>19690084.890000001</v>
      </c>
      <c r="D101" s="57">
        <f t="shared" si="0"/>
        <v>0.24029516380914154</v>
      </c>
      <c r="E101" s="56"/>
    </row>
    <row r="102" spans="1:5" x14ac:dyDescent="0.2">
      <c r="A102" s="54">
        <v>5112</v>
      </c>
      <c r="B102" s="51" t="s">
        <v>362</v>
      </c>
      <c r="C102" s="55">
        <v>6835847.8899999997</v>
      </c>
      <c r="D102" s="57">
        <f t="shared" si="0"/>
        <v>8.3423773827209974E-2</v>
      </c>
      <c r="E102" s="56"/>
    </row>
    <row r="103" spans="1:5" x14ac:dyDescent="0.2">
      <c r="A103" s="54">
        <v>5113</v>
      </c>
      <c r="B103" s="51" t="s">
        <v>363</v>
      </c>
      <c r="C103" s="55">
        <v>3961744.27</v>
      </c>
      <c r="D103" s="57">
        <f t="shared" si="0"/>
        <v>4.8348597461510379E-2</v>
      </c>
      <c r="E103" s="56"/>
    </row>
    <row r="104" spans="1:5" x14ac:dyDescent="0.2">
      <c r="A104" s="54">
        <v>5114</v>
      </c>
      <c r="B104" s="51" t="s">
        <v>364</v>
      </c>
      <c r="C104" s="55">
        <v>5400.72</v>
      </c>
      <c r="D104" s="57">
        <f t="shared" si="0"/>
        <v>6.5909664906848813E-5</v>
      </c>
      <c r="E104" s="56"/>
    </row>
    <row r="105" spans="1:5" x14ac:dyDescent="0.2">
      <c r="A105" s="54">
        <v>5115</v>
      </c>
      <c r="B105" s="51" t="s">
        <v>365</v>
      </c>
      <c r="C105" s="55">
        <v>3548613.37</v>
      </c>
      <c r="D105" s="57">
        <f t="shared" si="0"/>
        <v>4.3306803185624042E-2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8048728.1799999997</v>
      </c>
      <c r="D107" s="57">
        <f t="shared" si="0"/>
        <v>9.8225602747432014E-2</v>
      </c>
      <c r="E107" s="56"/>
    </row>
    <row r="108" spans="1:5" x14ac:dyDescent="0.2">
      <c r="A108" s="54">
        <v>5121</v>
      </c>
      <c r="B108" s="51" t="s">
        <v>368</v>
      </c>
      <c r="C108" s="55">
        <v>907737.11</v>
      </c>
      <c r="D108" s="57">
        <f t="shared" si="0"/>
        <v>1.1077902343319289E-2</v>
      </c>
      <c r="E108" s="56"/>
    </row>
    <row r="109" spans="1:5" x14ac:dyDescent="0.2">
      <c r="A109" s="54">
        <v>5122</v>
      </c>
      <c r="B109" s="51" t="s">
        <v>369</v>
      </c>
      <c r="C109" s="55">
        <v>500541.91</v>
      </c>
      <c r="D109" s="57">
        <f t="shared" si="0"/>
        <v>6.1085465567431883E-3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1411934.89</v>
      </c>
      <c r="D111" s="57">
        <f t="shared" si="0"/>
        <v>1.7231064648822458E-2</v>
      </c>
      <c r="E111" s="56"/>
    </row>
    <row r="112" spans="1:5" x14ac:dyDescent="0.2">
      <c r="A112" s="54">
        <v>5125</v>
      </c>
      <c r="B112" s="51" t="s">
        <v>372</v>
      </c>
      <c r="C112" s="55">
        <v>42431.59</v>
      </c>
      <c r="D112" s="57">
        <f t="shared" si="0"/>
        <v>5.1782945206653864E-4</v>
      </c>
      <c r="E112" s="56"/>
    </row>
    <row r="113" spans="1:5" x14ac:dyDescent="0.2">
      <c r="A113" s="54">
        <v>5126</v>
      </c>
      <c r="B113" s="51" t="s">
        <v>373</v>
      </c>
      <c r="C113" s="55">
        <v>4465493.58</v>
      </c>
      <c r="D113" s="57">
        <f t="shared" si="0"/>
        <v>5.4496286699085426E-2</v>
      </c>
      <c r="E113" s="56"/>
    </row>
    <row r="114" spans="1:5" x14ac:dyDescent="0.2">
      <c r="A114" s="54">
        <v>5127</v>
      </c>
      <c r="B114" s="51" t="s">
        <v>374</v>
      </c>
      <c r="C114" s="55">
        <v>99846.92</v>
      </c>
      <c r="D114" s="57">
        <f t="shared" si="0"/>
        <v>1.2185184640531152E-3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620742.18000000005</v>
      </c>
      <c r="D116" s="57">
        <f t="shared" si="0"/>
        <v>7.5754545833420037E-3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19480412.57</v>
      </c>
      <c r="D117" s="57">
        <f t="shared" si="0"/>
        <v>0.23773635084504757</v>
      </c>
      <c r="E117" s="56"/>
    </row>
    <row r="118" spans="1:5" x14ac:dyDescent="0.2">
      <c r="A118" s="54">
        <v>5131</v>
      </c>
      <c r="B118" s="51" t="s">
        <v>378</v>
      </c>
      <c r="C118" s="55">
        <v>6655160.04</v>
      </c>
      <c r="D118" s="57">
        <f t="shared" si="0"/>
        <v>8.121868346032575E-2</v>
      </c>
      <c r="E118" s="56"/>
    </row>
    <row r="119" spans="1:5" x14ac:dyDescent="0.2">
      <c r="A119" s="54">
        <v>5132</v>
      </c>
      <c r="B119" s="51" t="s">
        <v>379</v>
      </c>
      <c r="C119" s="55">
        <v>634876.4</v>
      </c>
      <c r="D119" s="57">
        <f t="shared" si="0"/>
        <v>7.7479467147466459E-3</v>
      </c>
      <c r="E119" s="56"/>
    </row>
    <row r="120" spans="1:5" x14ac:dyDescent="0.2">
      <c r="A120" s="54">
        <v>5133</v>
      </c>
      <c r="B120" s="51" t="s">
        <v>380</v>
      </c>
      <c r="C120" s="55">
        <v>1125720.75</v>
      </c>
      <c r="D120" s="57">
        <f t="shared" si="0"/>
        <v>1.3738145545628456E-2</v>
      </c>
      <c r="E120" s="56"/>
    </row>
    <row r="121" spans="1:5" x14ac:dyDescent="0.2">
      <c r="A121" s="54">
        <v>5134</v>
      </c>
      <c r="B121" s="51" t="s">
        <v>381</v>
      </c>
      <c r="C121" s="55">
        <v>731898.78</v>
      </c>
      <c r="D121" s="57">
        <f t="shared" si="0"/>
        <v>8.931994870226832E-3</v>
      </c>
      <c r="E121" s="56"/>
    </row>
    <row r="122" spans="1:5" x14ac:dyDescent="0.2">
      <c r="A122" s="54">
        <v>5135</v>
      </c>
      <c r="B122" s="51" t="s">
        <v>382</v>
      </c>
      <c r="C122" s="55">
        <v>2634501.56</v>
      </c>
      <c r="D122" s="57">
        <f t="shared" si="0"/>
        <v>3.2151104855680436E-2</v>
      </c>
      <c r="E122" s="56"/>
    </row>
    <row r="123" spans="1:5" x14ac:dyDescent="0.2">
      <c r="A123" s="54">
        <v>5136</v>
      </c>
      <c r="B123" s="51" t="s">
        <v>383</v>
      </c>
      <c r="C123" s="55">
        <v>311547.56</v>
      </c>
      <c r="D123" s="57">
        <f t="shared" si="0"/>
        <v>3.8020847742794243E-3</v>
      </c>
      <c r="E123" s="56"/>
    </row>
    <row r="124" spans="1:5" x14ac:dyDescent="0.2">
      <c r="A124" s="54">
        <v>5137</v>
      </c>
      <c r="B124" s="51" t="s">
        <v>384</v>
      </c>
      <c r="C124" s="55">
        <v>125144.82</v>
      </c>
      <c r="D124" s="57">
        <f t="shared" si="0"/>
        <v>1.5272506538068834E-3</v>
      </c>
      <c r="E124" s="56"/>
    </row>
    <row r="125" spans="1:5" x14ac:dyDescent="0.2">
      <c r="A125" s="54">
        <v>5138</v>
      </c>
      <c r="B125" s="51" t="s">
        <v>385</v>
      </c>
      <c r="C125" s="55">
        <v>6299456.6600000001</v>
      </c>
      <c r="D125" s="57">
        <f t="shared" si="0"/>
        <v>7.6877726961556425E-2</v>
      </c>
      <c r="E125" s="56"/>
    </row>
    <row r="126" spans="1:5" x14ac:dyDescent="0.2">
      <c r="A126" s="54">
        <v>5139</v>
      </c>
      <c r="B126" s="51" t="s">
        <v>386</v>
      </c>
      <c r="C126" s="55">
        <v>962106</v>
      </c>
      <c r="D126" s="57">
        <f t="shared" si="0"/>
        <v>1.174141300879673E-2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17957222.079999998</v>
      </c>
      <c r="D127" s="57">
        <f t="shared" si="0"/>
        <v>0.21914753772657466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6086460</v>
      </c>
      <c r="D131" s="57">
        <f t="shared" si="0"/>
        <v>7.427834419650324E-2</v>
      </c>
      <c r="E131" s="56"/>
    </row>
    <row r="132" spans="1:5" x14ac:dyDescent="0.2">
      <c r="A132" s="54">
        <v>5221</v>
      </c>
      <c r="B132" s="51" t="s">
        <v>392</v>
      </c>
      <c r="C132" s="55">
        <v>6086460</v>
      </c>
      <c r="D132" s="57">
        <f t="shared" si="0"/>
        <v>7.427834419650324E-2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11870762.08</v>
      </c>
      <c r="D137" s="57">
        <f t="shared" si="0"/>
        <v>0.14486919353007147</v>
      </c>
      <c r="E137" s="56"/>
    </row>
    <row r="138" spans="1:5" x14ac:dyDescent="0.2">
      <c r="A138" s="54">
        <v>5241</v>
      </c>
      <c r="B138" s="51" t="s">
        <v>396</v>
      </c>
      <c r="C138" s="55">
        <v>11369414.140000001</v>
      </c>
      <c r="D138" s="57">
        <f t="shared" si="0"/>
        <v>0.13875081029095909</v>
      </c>
      <c r="E138" s="56"/>
    </row>
    <row r="139" spans="1:5" x14ac:dyDescent="0.2">
      <c r="A139" s="54">
        <v>5242</v>
      </c>
      <c r="B139" s="51" t="s">
        <v>397</v>
      </c>
      <c r="C139" s="55">
        <v>399500</v>
      </c>
      <c r="D139" s="57">
        <f t="shared" si="0"/>
        <v>4.8754445944774209E-3</v>
      </c>
      <c r="E139" s="56"/>
    </row>
    <row r="140" spans="1:5" x14ac:dyDescent="0.2">
      <c r="A140" s="54">
        <v>5243</v>
      </c>
      <c r="B140" s="51" t="s">
        <v>398</v>
      </c>
      <c r="C140" s="55">
        <v>101847.94</v>
      </c>
      <c r="D140" s="57">
        <f t="shared" si="0"/>
        <v>1.2429386446349455E-3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1036416.39</v>
      </c>
      <c r="D160" s="57">
        <f t="shared" si="0"/>
        <v>1.2648287074476352E-2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1036416.39</v>
      </c>
      <c r="D167" s="57">
        <f t="shared" si="1"/>
        <v>1.2648287074476352E-2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1036416.39</v>
      </c>
      <c r="D169" s="57">
        <f t="shared" si="1"/>
        <v>1.2648287074476352E-2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1376774.64</v>
      </c>
      <c r="D185" s="57">
        <f t="shared" si="1"/>
        <v>1.6801973658076588E-2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1376774.64</v>
      </c>
      <c r="D186" s="57">
        <f t="shared" si="1"/>
        <v>1.6801973658076588E-2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1342512.43</v>
      </c>
      <c r="D191" s="57">
        <f t="shared" si="1"/>
        <v>1.6383842227439917E-2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34262.21</v>
      </c>
      <c r="D193" s="57">
        <f t="shared" si="1"/>
        <v>4.1813143063667142E-4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-78680.91</v>
      </c>
    </row>
    <row r="9" spans="1:5" x14ac:dyDescent="0.2">
      <c r="A9" s="33">
        <v>3120</v>
      </c>
      <c r="B9" s="29" t="s">
        <v>465</v>
      </c>
      <c r="C9" s="34">
        <v>3216068.15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50260496.899999999</v>
      </c>
    </row>
    <row r="15" spans="1:5" x14ac:dyDescent="0.2">
      <c r="A15" s="33">
        <v>3220</v>
      </c>
      <c r="B15" s="29" t="s">
        <v>469</v>
      </c>
      <c r="C15" s="34">
        <v>191297551.83000001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31622682.789999999</v>
      </c>
      <c r="D9" s="34">
        <v>8167125.2999999998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-243521.86</v>
      </c>
      <c r="D11" s="34">
        <v>-243521.86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31379160.93</v>
      </c>
      <c r="D15" s="135">
        <f>SUM(D8:D14)</f>
        <v>7923603.4399999995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31170339.57</v>
      </c>
      <c r="D20" s="135">
        <f>SUM(D21:D27)</f>
        <v>25831863.09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30758734.050000001</v>
      </c>
      <c r="D25" s="132">
        <v>25420257.57</v>
      </c>
      <c r="E25" s="130"/>
    </row>
    <row r="26" spans="1:5" x14ac:dyDescent="0.2">
      <c r="A26" s="33">
        <v>1236</v>
      </c>
      <c r="B26" s="29" t="s">
        <v>234</v>
      </c>
      <c r="C26" s="34">
        <v>411605.52</v>
      </c>
      <c r="D26" s="132">
        <v>411605.52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2301233.5</v>
      </c>
      <c r="D28" s="135">
        <f>SUM(D29:D36)</f>
        <v>2301233.5</v>
      </c>
      <c r="E28" s="130"/>
    </row>
    <row r="29" spans="1:5" x14ac:dyDescent="0.2">
      <c r="A29" s="33">
        <v>1241</v>
      </c>
      <c r="B29" s="29" t="s">
        <v>237</v>
      </c>
      <c r="C29" s="34">
        <v>400934</v>
      </c>
      <c r="D29" s="132">
        <v>400934</v>
      </c>
      <c r="E29" s="130"/>
    </row>
    <row r="30" spans="1:5" x14ac:dyDescent="0.2">
      <c r="A30" s="33">
        <v>1242</v>
      </c>
      <c r="B30" s="29" t="s">
        <v>238</v>
      </c>
      <c r="C30" s="34">
        <v>143330</v>
      </c>
      <c r="D30" s="132">
        <v>143330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1726500</v>
      </c>
      <c r="D32" s="132">
        <v>1726500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30469.5</v>
      </c>
      <c r="D34" s="132">
        <v>30469.5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33471573.07</v>
      </c>
      <c r="D43" s="135">
        <f>D20+D28+D37</f>
        <v>28133096.59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50260496.899999999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1519190.3099999998</v>
      </c>
      <c r="D48" s="135">
        <f>D51+D63+D91+D94+D49</f>
        <v>1369178.4400000002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1376774.64</v>
      </c>
      <c r="D63" s="135">
        <f>D64+D73+D76+D82</f>
        <v>1369178.4400000002</v>
      </c>
    </row>
    <row r="64" spans="1:4" x14ac:dyDescent="0.2">
      <c r="A64" s="33">
        <v>5510</v>
      </c>
      <c r="B64" s="29" t="s">
        <v>439</v>
      </c>
      <c r="C64" s="34">
        <f>SUM(C65:C72)</f>
        <v>1376774.64</v>
      </c>
      <c r="D64" s="34">
        <f>SUM(D65:D72)</f>
        <v>1369178.4400000002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1342512.43</v>
      </c>
      <c r="D69" s="34">
        <v>1331425.3500000001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34262.21</v>
      </c>
      <c r="D71" s="34">
        <v>37753.089999999997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142415.67000000001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142415.67000000001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51779687.210000001</v>
      </c>
      <c r="D122" s="135">
        <f>D47+D48+D100-D106-D109</f>
        <v>1369178.4400000002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2024-02-29T22:01:29Z</cp:lastPrinted>
  <dcterms:created xsi:type="dcterms:W3CDTF">2012-12-11T20:36:24Z</dcterms:created>
  <dcterms:modified xsi:type="dcterms:W3CDTF">2024-02-29T22:01:30Z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