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\CUENTA PUB 2024\3ER TRIM 2024\INFORMACION ADICIONAL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G28" i="22" l="1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7" i="2"/>
  <c r="F59" i="2" s="1"/>
  <c r="E47" i="2"/>
  <c r="E59" i="2" s="1"/>
  <c r="E81" i="2" s="1"/>
  <c r="C60" i="2"/>
  <c r="B60" i="2"/>
  <c r="E29" i="8" l="1"/>
  <c r="F81" i="2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<sst xmlns="http://schemas.openxmlformats.org/spreadsheetml/2006/main" count="1013" uniqueCount="605">
  <si>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</si>
  <si>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</si>
  <si>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</si>
  <si>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</si>
  <si>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</si>
  <si>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</si>
  <si>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</si>
  <si>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</si>
  <si>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</si>
  <si>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</si>
  <si>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</si>
  <si>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</si>
  <si>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</si>
  <si>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</si>
  <si>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</si>
  <si>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</si>
  <si>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</si>
  <si>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</si>
  <si>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</si>
  <si>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</si>
  <si>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</si>
  <si>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</si>
  <si>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</si>
  <si>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</si>
  <si>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</si>
  <si>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</si>
  <si>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</si>
  <si>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</si>
  <si>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</si>
  <si>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</si>
  <si>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</si>
  <si>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</si>
  <si>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</si>
  <si>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</si>
  <si>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</si>
  <si>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</si>
  <si>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</si>
  <si>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</si>
  <si>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</si>
  <si>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</si>
  <si>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</si>
  <si>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</si>
  <si>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</si>
  <si>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</si>
  <si>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</si>
  <si>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</si>
  <si>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</si>
  <si>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</si>
  <si>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</si>
  <si>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</si>
  <si>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</si>
  <si>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</si>
  <si>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</si>
  <si>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</si>
  <si>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</si>
  <si>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</si>
  <si>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</si>
  <si>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</si>
  <si>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</si>
  <si>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</si>
  <si>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</si>
  <si>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</si>
  <si>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</si>
  <si>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</si>
  <si>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</si>
  <si>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</si>
  <si>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</si>
  <si>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</si>
  <si>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</si>
  <si>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</si>
  <si>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</si>
  <si>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</si>
  <si>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</si>
  <si>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</si>
  <si>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</si>
  <si>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</si>
  <si>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</si>
  <si>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</si>
  <si>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</si>
  <si>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</si>
  <si>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</si>
  <si>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</si>
  <si>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</si>
  <si>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</si>
  <si>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</si>
  <si>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</si>
  <si>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</si>
  <si>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</si>
  <si>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</si>
  <si>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</si>
  <si>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</si>
  <si>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</si>
  <si>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</si>
  <si>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</si>
  <si>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</si>
  <si>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</si>
  <si>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</si>
  <si>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</si>
  <si>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</si>
  <si>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</si>
  <si>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</si>
  <si>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</si>
  <si>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</si>
  <si>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</si>
  <si>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</si>
  <si>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</si>
  <si>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</si>
  <si>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</si>
  <si>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</si>
  <si>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</si>
  <si>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</si>
  <si>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</si>
  <si>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</si>
  <si>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</si>
  <si>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</si>
  <si>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</si>
  <si>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</si>
  <si>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</si>
  <si>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</si>
  <si>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</si>
  <si>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</si>
  <si>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</si>
  <si>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</si>
  <si>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</si>
  <si>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</si>
  <si>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</si>
  <si>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</si>
  <si>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</si>
  <si>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</si>
  <si>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</si>
  <si>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</si>
  <si>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</si>
  <si>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</si>
  <si>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</si>
  <si>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</si>
  <si>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</si>
  <si>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</si>
  <si>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</si>
  <si>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</si>
  <si>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</si>
  <si>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</si>
  <si>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</si>
  <si>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</si>
  <si>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</si>
  <si>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</si>
  <si>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</si>
  <si>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</si>
  <si>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</si>
  <si>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</si>
  <si>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</si>
  <si>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</si>
  <si>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</si>
  <si>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</si>
  <si>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</si>
  <si>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</si>
  <si>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</si>
  <si>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</si>
  <si>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</si>
  <si>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</si>
  <si>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</si>
  <si>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</si>
  <si>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</si>
  <si>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</si>
  <si>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</si>
  <si>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</si>
  <si>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</si>
  <si>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</si>
  <si>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</si>
  <si>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</si>
  <si>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</si>
  <si>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</si>
  <si>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</si>
  <si>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</si>
  <si>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</si>
  <si>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</si>
  <si>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</si>
  <si>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</si>
  <si>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</si>
  <si>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</si>
  <si>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</si>
  <si>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</si>
  <si>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</si>
  <si>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</si>
  <si>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</si>
  <si>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</si>
  <si>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</si>
  <si>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</si>
  <si>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</si>
  <si>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</si>
  <si>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</si>
  <si>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</si>
  <si>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</si>
  <si>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</si>
  <si>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</si>
  <si>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</si>
  <si>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</si>
  <si>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</si>
  <si>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</si>
  <si>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</si>
  <si>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</si>
  <si>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</si>
  <si>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</si>
  <si>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</si>
  <si>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</si>
  <si>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</si>
  <si>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</si>
  <si>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</si>
  <si>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</si>
  <si>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</si>
  <si>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</si>
  <si>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</si>
  <si>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</si>
  <si>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</si>
  <si>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</si>
  <si>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</si>
  <si>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</si>
  <si>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</si>
  <si>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</si>
  <si>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</si>
  <si>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</si>
  <si>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</si>
  <si>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</si>
  <si>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</si>
  <si>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</si>
  <si>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</si>
  <si>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</si>
  <si>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</si>
  <si>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</si>
  <si>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</si>
  <si>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</si>
  <si>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</si>
  <si>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</si>
  <si>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</si>
  <si>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</si>
  <si>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</si>
  <si>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</si>
  <si>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</si>
  <si>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</si>
  <si>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</si>
  <si>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</si>
  <si>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</si>
  <si>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</si>
  <si>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</si>
  <si>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</si>
  <si>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</si>
  <si>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</si>
  <si>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</si>
  <si>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</si>
  <si>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</si>
  <si>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</si>
  <si>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</si>
  <si>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</si>
  <si>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</si>
  <si>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</si>
  <si>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</si>
  <si>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</si>
  <si>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</si>
  <si>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</si>
  <si>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</si>
  <si>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</si>
  <si>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</si>
  <si>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</si>
  <si>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</si>
  <si>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</si>
  <si>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</si>
  <si>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</si>
  <si>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</si>
  <si>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</si>
  <si>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</si>
  <si>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</si>
  <si>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</si>
  <si>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</si>
  <si>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</si>
  <si>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</si>
  <si>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</si>
  <si>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</si>
  <si>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</si>
  <si>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</si>
  <si>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</si>
  <si>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</si>
  <si>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</si>
  <si>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</si>
  <si>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</si>
  <si>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</si>
  <si>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</si>
  <si>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</si>
  <si>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</si>
  <si>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</si>
  <si>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</si>
  <si>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</si>
  <si>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</si>
  <si>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</si>
  <si>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</si>
  <si>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</si>
  <si>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</si>
  <si>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</si>
  <si>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</si>
  <si>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</si>
  <si>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</si>
  <si>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</si>
  <si>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</si>
  <si>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</si>
  <si>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</si>
  <si>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</si>
  <si>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</si>
  <si>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</si>
  <si>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</si>
  <si>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</si>
  <si>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</si>
  <si>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</si>
  <si>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</si>
  <si>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</si>
  <si>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</si>
  <si>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</si>
  <si>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</si>
  <si>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</si>
  <si>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</si>
  <si>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</si>
  <si>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</si>
  <si>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</si>
  <si>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</si>
  <si>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</si>
  <si>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</si>
  <si>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</si>
  <si>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</si>
  <si>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</si>
  <si>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</si>
  <si>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</si>
  <si>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</si>
  <si>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</si>
  <si>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</si>
  <si>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</si>
  <si>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</si>
  <si>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</si>
  <si>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</si>
  <si>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</si>
  <si>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</si>
  <si>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</si>
  <si>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</si>
  <si>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</si>
  <si>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</si>
  <si>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</si>
  <si>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</si>
  <si>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</si>
  <si>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</si>
  <si>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</si>
  <si>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</si>
  <si>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</si>
  <si>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</si>
  <si>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</si>
  <si>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</si>
  <si>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</si>
  <si>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</si>
  <si>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</si>
  <si>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</si>
  <si>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</si>
  <si>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</si>
  <si>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</si>
  <si>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</si>
  <si>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</si>
  <si>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</si>
  <si>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</si>
  <si>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</si>
  <si>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</si>
  <si>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</si>
  <si>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</si>
  <si>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</si>
  <si>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</si>
  <si>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</si>
  <si>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</si>
  <si>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</si>
  <si>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</si>
  <si>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</si>
  <si>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</si>
  <si>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</si>
  <si>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</si>
  <si>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</si>
  <si>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</si>
  <si>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</si>
  <si>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</si>
  <si>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</si>
  <si>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</si>
  <si>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</si>
  <si>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</si>
  <si>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</si>
  <si>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</si>
  <si>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</si>
  <si>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</si>
  <si>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</si>
  <si>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</si>
  <si>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</si>
  <si>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</si>
  <si>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</si>
  <si>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</si>
  <si>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</si>
  <si>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</si>
  <si>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</si>
  <si>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</si>
  <si>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</si>
  <si>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</si>
  <si>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</si>
  <si>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</si>
  <si>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</si>
  <si>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</si>
  <si>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</si>
  <si>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</si>
  <si>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</si>
  <si>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</si>
  <si>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</si>
  <si>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</si>
  <si>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</si>
  <si>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</si>
  <si>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</si>
  <si>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</si>
  <si>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</si>
  <si>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</si>
  <si>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</si>
  <si>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</si>
  <si>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</si>
  <si>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</si>
  <si>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</si>
  <si>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</si>
  <si>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</si>
  <si>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</si>
  <si>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</si>
  <si>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</si>
  <si>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</si>
  <si>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</si>
  <si>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</si>
  <si>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</si>
  <si>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</si>
  <si>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</si>
  <si>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</si>
  <si>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</si>
  <si>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</si>
  <si>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</si>
  <si>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</si>
  <si>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</si>
  <si>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</si>
  <si>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</si>
  <si>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</si>
  <si>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</si>
  <si>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</si>
  <si>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</si>
  <si>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</si>
  <si>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</si>
  <si>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</si>
  <si>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</si>
  <si>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</si>
  <si>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</si>
  <si>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</si>
  <si>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</si>
  <si>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</si>
  <si>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</si>
  <si>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</si>
  <si>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</si>
  <si>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</si>
  <si>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</si>
  <si>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</si>
  <si>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</si>
  <si>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</si>
  <si>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</si>
  <si>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</si>
  <si>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</si>
  <si>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</si>
  <si>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</si>
  <si>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</si>
  <si>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</si>
  <si>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</si>
  <si>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</si>
  <si>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</si>
  <si>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</si>
  <si>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</si>
  <si>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</si>
  <si>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</si>
  <si>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</si>
  <si>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</si>
  <si>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</si>
  <si>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</si>
  <si>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</si>
  <si>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</si>
  <si>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</si>
  <si>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</si>
  <si>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</si>
  <si>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</si>
  <si>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</si>
  <si>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</si>
  <si>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</si>
  <si>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</si>
  <si>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</si>
  <si>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</si>
  <si>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</si>
  <si>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</si>
  <si>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</si>
  <si>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</si>
  <si>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</si>
  <si>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</si>
  <si>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</si>
  <si>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</si>
  <si>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</si>
  <si>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</si>
  <si>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</si>
  <si>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</si>
  <si>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</si>
  <si>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</si>
  <si>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</si>
  <si>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</si>
  <si>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</si>
  <si>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</si>
  <si>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</si>
  <si>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</si>
  <si>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</si>
  <si>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</si>
  <si>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</si>
  <si>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</si>
  <si>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</si>
  <si>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</si>
  <si>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</si>
  <si>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</si>
  <si>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</si>
  <si>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</si>
  <si>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</si>
  <si>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</si>
  <si>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</si>
  <si>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</si>
  <si>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</si>
  <si>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</si>
  <si>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</si>
  <si>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</si>
  <si>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</si>
  <si>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</si>
  <si>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</si>
  <si>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</si>
  <si>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</si>
  <si>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</si>
  <si>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</si>
  <si>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</si>
  <si>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</si>
  <si>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</si>
  <si>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</si>
  <si>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</si>
  <si>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</si>
  <si>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</si>
  <si>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</si>
  <si>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</si>
  <si>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</si>
  <si>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</si>
  <si>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</si>
  <si>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</si>
  <si>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</si>
  <si>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</si>
  <si>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</si>
  <si>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</si>
  <si>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</si>
  <si>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</si>
  <si>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</si>
  <si>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</si>
  <si>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</si>
  <si>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</si>
  <si>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</si>
  <si>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</si>
  <si>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</si>
  <si>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</si>
  <si>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</si>
  <si>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</si>
  <si>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</si>
  <si>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</si>
  <si>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</si>
  <si>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</si>
  <si>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</si>
  <si>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</si>
  <si>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</si>
  <si>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</si>
  <si>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</si>
  <si>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</si>
  <si>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</si>
  <si>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</si>
  <si>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</si>
  <si>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</si>
  <si>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</si>
  <si>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</si>
  <si>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</si>
  <si>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</si>
  <si>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</si>
  <si>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</si>
  <si>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</si>
  <si>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</si>
  <si>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</si>
  <si>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</si>
  <si>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</si>
  <si>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</si>
  <si>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</si>
  <si>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</si>
  <si>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</si>
  <si>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Municipal para el Desarrollo Integral de la Familia de Santa Catarina, Guanajuato</t>
  </si>
  <si>
    <t>31120M34D010100 DESPACHO DE LA DIRECCION GENERAL</t>
  </si>
  <si>
    <t>31120M34D010300 AREA ADULTO MAYOR</t>
  </si>
  <si>
    <t>31120M34D010400 AREA DIF-SEG</t>
  </si>
  <si>
    <t>31120M34D010500 AREA ALIMENTARIA</t>
  </si>
  <si>
    <t>31120M34D010600 AREA REHABILITACION</t>
  </si>
  <si>
    <t>31120M34D010700 AREA DANNA</t>
  </si>
  <si>
    <t>31120M34D010800 COORDINACION MUJER</t>
  </si>
  <si>
    <t>31120M34D010900 AREA RED MOVIL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</si>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</sst>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1" fillId="0" borderId="0"/>
  </cellStyleXfs>
  <cellXfs count="22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topLeftCell="A10" zoomScale="75" zoomScaleNormal="75" workbookViewId="0">
      <selection activeCell="H26" sqref="H2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5" t="s">
        <v>0</v>
      </c>
      <c r="B1" s="186"/>
      <c r="C1" s="186"/>
      <c r="D1" s="186"/>
      <c r="E1" s="186"/>
      <c r="F1" s="187"/>
    </row>
    <row r="2" spans="1:6" ht="15" customHeight="1" x14ac:dyDescent="0.25">
      <c r="A2" s="188" t="s">
        <v>594</v>
      </c>
      <c r="B2" s="189"/>
      <c r="C2" s="189"/>
      <c r="D2" s="189"/>
      <c r="E2" s="189"/>
      <c r="F2" s="190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91" t="s">
        <v>603</v>
      </c>
      <c r="B4" s="192"/>
      <c r="C4" s="192"/>
      <c r="D4" s="192"/>
      <c r="E4" s="192"/>
      <c r="F4" s="193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588</v>
      </c>
      <c r="C6" s="1" t="s">
        <v>589</v>
      </c>
      <c r="D6" s="42" t="s">
        <v>4</v>
      </c>
      <c r="E6" s="41" t="s">
        <v>588</v>
      </c>
      <c r="F6" s="1" t="s">
        <v>589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160">
        <v>2345184.85</v>
      </c>
      <c r="C9" s="160">
        <v>1559781.5</v>
      </c>
      <c r="D9" s="46" t="s">
        <v>10</v>
      </c>
      <c r="E9" s="163">
        <v>1003633.4199999999</v>
      </c>
      <c r="F9" s="163">
        <v>1008451.9199999999</v>
      </c>
    </row>
    <row r="10" spans="1:6" x14ac:dyDescent="0.25">
      <c r="A10" s="48" t="s">
        <v>11</v>
      </c>
      <c r="B10" s="161">
        <v>0</v>
      </c>
      <c r="C10" s="161">
        <v>0</v>
      </c>
      <c r="D10" s="48" t="s">
        <v>12</v>
      </c>
      <c r="E10" s="164">
        <v>959823.71</v>
      </c>
      <c r="F10" s="164">
        <v>959823.71</v>
      </c>
    </row>
    <row r="11" spans="1:6" x14ac:dyDescent="0.25">
      <c r="A11" s="48" t="s">
        <v>13</v>
      </c>
      <c r="B11" s="161">
        <v>2345184.85</v>
      </c>
      <c r="C11" s="161">
        <v>1559781.5</v>
      </c>
      <c r="D11" s="48" t="s">
        <v>14</v>
      </c>
      <c r="E11" s="164">
        <v>12085</v>
      </c>
      <c r="F11" s="164">
        <v>12085</v>
      </c>
    </row>
    <row r="12" spans="1:6" x14ac:dyDescent="0.25">
      <c r="A12" s="48" t="s">
        <v>15</v>
      </c>
      <c r="B12" s="161">
        <v>0</v>
      </c>
      <c r="C12" s="161">
        <v>0</v>
      </c>
      <c r="D12" s="48" t="s">
        <v>16</v>
      </c>
      <c r="E12" s="164">
        <v>0</v>
      </c>
      <c r="F12" s="164">
        <v>0</v>
      </c>
    </row>
    <row r="13" spans="1:6" x14ac:dyDescent="0.25">
      <c r="A13" s="48" t="s">
        <v>17</v>
      </c>
      <c r="B13" s="161">
        <v>0</v>
      </c>
      <c r="C13" s="161">
        <v>0</v>
      </c>
      <c r="D13" s="48" t="s">
        <v>18</v>
      </c>
      <c r="E13" s="164">
        <v>0</v>
      </c>
      <c r="F13" s="164">
        <v>0</v>
      </c>
    </row>
    <row r="14" spans="1:6" x14ac:dyDescent="0.25">
      <c r="A14" s="48" t="s">
        <v>19</v>
      </c>
      <c r="B14" s="161">
        <v>0</v>
      </c>
      <c r="C14" s="161">
        <v>0</v>
      </c>
      <c r="D14" s="48" t="s">
        <v>20</v>
      </c>
      <c r="E14" s="164">
        <v>0</v>
      </c>
      <c r="F14" s="164">
        <v>0</v>
      </c>
    </row>
    <row r="15" spans="1:6" x14ac:dyDescent="0.25">
      <c r="A15" s="48" t="s">
        <v>21</v>
      </c>
      <c r="B15" s="161">
        <v>0</v>
      </c>
      <c r="C15" s="161">
        <v>0</v>
      </c>
      <c r="D15" s="48" t="s">
        <v>22</v>
      </c>
      <c r="E15" s="164">
        <v>0</v>
      </c>
      <c r="F15" s="164">
        <v>0</v>
      </c>
    </row>
    <row r="16" spans="1:6" x14ac:dyDescent="0.25">
      <c r="A16" s="48" t="s">
        <v>23</v>
      </c>
      <c r="B16" s="161">
        <v>0</v>
      </c>
      <c r="C16" s="161">
        <v>0</v>
      </c>
      <c r="D16" s="48" t="s">
        <v>24</v>
      </c>
      <c r="E16" s="164">
        <v>28724.71</v>
      </c>
      <c r="F16" s="164">
        <v>33543.21</v>
      </c>
    </row>
    <row r="17" spans="1:6" x14ac:dyDescent="0.25">
      <c r="A17" s="46" t="s">
        <v>25</v>
      </c>
      <c r="B17" s="160">
        <v>241942.96000000002</v>
      </c>
      <c r="C17" s="160">
        <v>237567.96000000002</v>
      </c>
      <c r="D17" s="48" t="s">
        <v>26</v>
      </c>
      <c r="E17" s="164">
        <v>0</v>
      </c>
      <c r="F17" s="164">
        <v>0</v>
      </c>
    </row>
    <row r="18" spans="1:6" x14ac:dyDescent="0.25">
      <c r="A18" s="48" t="s">
        <v>27</v>
      </c>
      <c r="B18" s="161">
        <v>0</v>
      </c>
      <c r="C18" s="161">
        <v>0</v>
      </c>
      <c r="D18" s="48" t="s">
        <v>28</v>
      </c>
      <c r="E18" s="164">
        <v>3000</v>
      </c>
      <c r="F18" s="164">
        <v>3000</v>
      </c>
    </row>
    <row r="19" spans="1:6" x14ac:dyDescent="0.25">
      <c r="A19" s="48" t="s">
        <v>29</v>
      </c>
      <c r="B19" s="161">
        <v>226505.92</v>
      </c>
      <c r="C19" s="161">
        <v>226505.92</v>
      </c>
      <c r="D19" s="46" t="s">
        <v>30</v>
      </c>
      <c r="E19" s="163">
        <v>0</v>
      </c>
      <c r="F19" s="163">
        <v>0</v>
      </c>
    </row>
    <row r="20" spans="1:6" x14ac:dyDescent="0.25">
      <c r="A20" s="48" t="s">
        <v>31</v>
      </c>
      <c r="B20" s="161">
        <v>12510.76</v>
      </c>
      <c r="C20" s="161">
        <v>8135.76</v>
      </c>
      <c r="D20" s="48" t="s">
        <v>32</v>
      </c>
      <c r="E20" s="164">
        <v>0</v>
      </c>
      <c r="F20" s="164">
        <v>0</v>
      </c>
    </row>
    <row r="21" spans="1:6" x14ac:dyDescent="0.25">
      <c r="A21" s="48" t="s">
        <v>33</v>
      </c>
      <c r="B21" s="161">
        <v>0</v>
      </c>
      <c r="C21" s="161">
        <v>0</v>
      </c>
      <c r="D21" s="48" t="s">
        <v>34</v>
      </c>
      <c r="E21" s="164">
        <v>0</v>
      </c>
      <c r="F21" s="164">
        <v>0</v>
      </c>
    </row>
    <row r="22" spans="1:6" x14ac:dyDescent="0.25">
      <c r="A22" s="48" t="s">
        <v>35</v>
      </c>
      <c r="B22" s="161">
        <v>926.28</v>
      </c>
      <c r="C22" s="161">
        <v>926.28</v>
      </c>
      <c r="D22" s="48" t="s">
        <v>36</v>
      </c>
      <c r="E22" s="164">
        <v>0</v>
      </c>
      <c r="F22" s="164">
        <v>0</v>
      </c>
    </row>
    <row r="23" spans="1:6" x14ac:dyDescent="0.25">
      <c r="A23" s="48" t="s">
        <v>37</v>
      </c>
      <c r="B23" s="161">
        <v>0</v>
      </c>
      <c r="C23" s="161">
        <v>0</v>
      </c>
      <c r="D23" s="46" t="s">
        <v>38</v>
      </c>
      <c r="E23" s="163">
        <v>0</v>
      </c>
      <c r="F23" s="163">
        <v>0</v>
      </c>
    </row>
    <row r="24" spans="1:6" x14ac:dyDescent="0.25">
      <c r="A24" s="48" t="s">
        <v>39</v>
      </c>
      <c r="B24" s="161">
        <v>2000</v>
      </c>
      <c r="C24" s="161">
        <v>2000</v>
      </c>
      <c r="D24" s="48" t="s">
        <v>40</v>
      </c>
      <c r="E24" s="164">
        <v>0</v>
      </c>
      <c r="F24" s="164">
        <v>0</v>
      </c>
    </row>
    <row r="25" spans="1:6" x14ac:dyDescent="0.25">
      <c r="A25" s="46" t="s">
        <v>41</v>
      </c>
      <c r="B25" s="160">
        <v>0</v>
      </c>
      <c r="C25" s="160">
        <v>0</v>
      </c>
      <c r="D25" s="48" t="s">
        <v>42</v>
      </c>
      <c r="E25" s="164">
        <v>0</v>
      </c>
      <c r="F25" s="164">
        <v>0</v>
      </c>
    </row>
    <row r="26" spans="1:6" x14ac:dyDescent="0.25">
      <c r="A26" s="48" t="s">
        <v>43</v>
      </c>
      <c r="B26" s="161">
        <v>0</v>
      </c>
      <c r="C26" s="161">
        <v>0</v>
      </c>
      <c r="D26" s="46" t="s">
        <v>44</v>
      </c>
      <c r="E26" s="164">
        <v>0</v>
      </c>
      <c r="F26" s="164">
        <v>0</v>
      </c>
    </row>
    <row r="27" spans="1:6" x14ac:dyDescent="0.25">
      <c r="A27" s="48" t="s">
        <v>45</v>
      </c>
      <c r="B27" s="161">
        <v>0</v>
      </c>
      <c r="C27" s="161">
        <v>0</v>
      </c>
      <c r="D27" s="46" t="s">
        <v>46</v>
      </c>
      <c r="E27" s="163">
        <v>0</v>
      </c>
      <c r="F27" s="163">
        <v>0</v>
      </c>
    </row>
    <row r="28" spans="1:6" x14ac:dyDescent="0.25">
      <c r="A28" s="48" t="s">
        <v>47</v>
      </c>
      <c r="B28" s="161">
        <v>0</v>
      </c>
      <c r="C28" s="161">
        <v>0</v>
      </c>
      <c r="D28" s="48" t="s">
        <v>48</v>
      </c>
      <c r="E28" s="164">
        <v>0</v>
      </c>
      <c r="F28" s="164">
        <v>0</v>
      </c>
    </row>
    <row r="29" spans="1:6" x14ac:dyDescent="0.25">
      <c r="A29" s="48" t="s">
        <v>49</v>
      </c>
      <c r="B29" s="161">
        <v>0</v>
      </c>
      <c r="C29" s="161">
        <v>0</v>
      </c>
      <c r="D29" s="48" t="s">
        <v>50</v>
      </c>
      <c r="E29" s="164">
        <v>0</v>
      </c>
      <c r="F29" s="164">
        <v>0</v>
      </c>
    </row>
    <row r="30" spans="1:6" x14ac:dyDescent="0.25">
      <c r="A30" s="48" t="s">
        <v>51</v>
      </c>
      <c r="B30" s="161">
        <v>0</v>
      </c>
      <c r="C30" s="161">
        <v>0</v>
      </c>
      <c r="D30" s="48" t="s">
        <v>52</v>
      </c>
      <c r="E30" s="164">
        <v>0</v>
      </c>
      <c r="F30" s="164">
        <v>0</v>
      </c>
    </row>
    <row r="31" spans="1:6" x14ac:dyDescent="0.25">
      <c r="A31" s="46" t="s">
        <v>53</v>
      </c>
      <c r="B31" s="160">
        <v>0</v>
      </c>
      <c r="C31" s="160">
        <v>0</v>
      </c>
      <c r="D31" s="46" t="s">
        <v>54</v>
      </c>
      <c r="E31" s="163">
        <v>0</v>
      </c>
      <c r="F31" s="163">
        <v>0</v>
      </c>
    </row>
    <row r="32" spans="1:6" x14ac:dyDescent="0.25">
      <c r="A32" s="48" t="s">
        <v>55</v>
      </c>
      <c r="B32" s="161">
        <v>0</v>
      </c>
      <c r="C32" s="161">
        <v>0</v>
      </c>
      <c r="D32" s="48" t="s">
        <v>56</v>
      </c>
      <c r="E32" s="163">
        <v>0</v>
      </c>
      <c r="F32" s="163">
        <v>0</v>
      </c>
    </row>
    <row r="33" spans="1:6" ht="14.45" customHeight="1" x14ac:dyDescent="0.25">
      <c r="A33" s="48" t="s">
        <v>57</v>
      </c>
      <c r="B33" s="161">
        <v>0</v>
      </c>
      <c r="C33" s="161">
        <v>0</v>
      </c>
      <c r="D33" s="48" t="s">
        <v>58</v>
      </c>
      <c r="E33" s="164">
        <v>0</v>
      </c>
      <c r="F33" s="164">
        <v>0</v>
      </c>
    </row>
    <row r="34" spans="1:6" ht="14.45" customHeight="1" x14ac:dyDescent="0.25">
      <c r="A34" s="48" t="s">
        <v>59</v>
      </c>
      <c r="B34" s="161">
        <v>0</v>
      </c>
      <c r="C34" s="161">
        <v>0</v>
      </c>
      <c r="D34" s="48" t="s">
        <v>60</v>
      </c>
      <c r="E34" s="164">
        <v>0</v>
      </c>
      <c r="F34" s="164">
        <v>0</v>
      </c>
    </row>
    <row r="35" spans="1:6" ht="14.45" customHeight="1" x14ac:dyDescent="0.25">
      <c r="A35" s="48" t="s">
        <v>61</v>
      </c>
      <c r="B35" s="161">
        <v>0</v>
      </c>
      <c r="C35" s="161">
        <v>0</v>
      </c>
      <c r="D35" s="48" t="s">
        <v>62</v>
      </c>
      <c r="E35" s="164">
        <v>0</v>
      </c>
      <c r="F35" s="164">
        <v>0</v>
      </c>
    </row>
    <row r="36" spans="1:6" ht="14.45" customHeight="1" x14ac:dyDescent="0.25">
      <c r="A36" s="48" t="s">
        <v>63</v>
      </c>
      <c r="B36" s="161">
        <v>0</v>
      </c>
      <c r="C36" s="161">
        <v>0</v>
      </c>
      <c r="D36" s="48" t="s">
        <v>64</v>
      </c>
      <c r="E36" s="164">
        <v>0</v>
      </c>
      <c r="F36" s="164">
        <v>0</v>
      </c>
    </row>
    <row r="37" spans="1:6" ht="14.45" customHeight="1" x14ac:dyDescent="0.25">
      <c r="A37" s="46" t="s">
        <v>65</v>
      </c>
      <c r="B37" s="161">
        <v>0</v>
      </c>
      <c r="C37" s="161">
        <v>0</v>
      </c>
      <c r="D37" s="48" t="s">
        <v>66</v>
      </c>
      <c r="E37" s="164">
        <v>0</v>
      </c>
      <c r="F37" s="164">
        <v>0</v>
      </c>
    </row>
    <row r="38" spans="1:6" x14ac:dyDescent="0.25">
      <c r="A38" s="46" t="s">
        <v>67</v>
      </c>
      <c r="B38" s="160">
        <v>0</v>
      </c>
      <c r="C38" s="160">
        <v>0</v>
      </c>
      <c r="D38" s="46" t="s">
        <v>68</v>
      </c>
      <c r="E38" s="163">
        <v>0</v>
      </c>
      <c r="F38" s="163">
        <v>0</v>
      </c>
    </row>
    <row r="39" spans="1:6" x14ac:dyDescent="0.25">
      <c r="A39" s="48" t="s">
        <v>69</v>
      </c>
      <c r="B39" s="161">
        <v>0</v>
      </c>
      <c r="C39" s="161">
        <v>0</v>
      </c>
      <c r="D39" s="48" t="s">
        <v>70</v>
      </c>
      <c r="E39" s="164">
        <v>0</v>
      </c>
      <c r="F39" s="164">
        <v>0</v>
      </c>
    </row>
    <row r="40" spans="1:6" x14ac:dyDescent="0.25">
      <c r="A40" s="48" t="s">
        <v>71</v>
      </c>
      <c r="B40" s="161">
        <v>0</v>
      </c>
      <c r="C40" s="161">
        <v>0</v>
      </c>
      <c r="D40" s="48" t="s">
        <v>72</v>
      </c>
      <c r="E40" s="164">
        <v>0</v>
      </c>
      <c r="F40" s="164">
        <v>0</v>
      </c>
    </row>
    <row r="41" spans="1:6" x14ac:dyDescent="0.25">
      <c r="A41" s="46" t="s">
        <v>73</v>
      </c>
      <c r="B41" s="160">
        <v>0</v>
      </c>
      <c r="C41" s="160">
        <v>0</v>
      </c>
      <c r="D41" s="48" t="s">
        <v>74</v>
      </c>
      <c r="E41" s="164">
        <v>0</v>
      </c>
      <c r="F41" s="164">
        <v>0</v>
      </c>
    </row>
    <row r="42" spans="1:6" x14ac:dyDescent="0.25">
      <c r="A42" s="48" t="s">
        <v>75</v>
      </c>
      <c r="B42" s="161">
        <v>0</v>
      </c>
      <c r="C42" s="161">
        <v>0</v>
      </c>
      <c r="D42" s="46" t="s">
        <v>76</v>
      </c>
      <c r="E42" s="163">
        <v>0</v>
      </c>
      <c r="F42" s="163">
        <v>0</v>
      </c>
    </row>
    <row r="43" spans="1:6" x14ac:dyDescent="0.25">
      <c r="A43" s="48" t="s">
        <v>77</v>
      </c>
      <c r="B43" s="161">
        <v>0</v>
      </c>
      <c r="C43" s="161">
        <v>0</v>
      </c>
      <c r="D43" s="48" t="s">
        <v>78</v>
      </c>
      <c r="E43" s="164">
        <v>0</v>
      </c>
      <c r="F43" s="164">
        <v>0</v>
      </c>
    </row>
    <row r="44" spans="1:6" x14ac:dyDescent="0.25">
      <c r="A44" s="48" t="s">
        <v>79</v>
      </c>
      <c r="B44" s="161">
        <v>0</v>
      </c>
      <c r="C44" s="161">
        <v>0</v>
      </c>
      <c r="D44" s="48" t="s">
        <v>80</v>
      </c>
      <c r="E44" s="164">
        <v>0</v>
      </c>
      <c r="F44" s="164">
        <v>0</v>
      </c>
    </row>
    <row r="45" spans="1:6" x14ac:dyDescent="0.25">
      <c r="A45" s="48" t="s">
        <v>81</v>
      </c>
      <c r="B45" s="161">
        <v>0</v>
      </c>
      <c r="C45" s="161">
        <v>0</v>
      </c>
      <c r="D45" s="48" t="s">
        <v>82</v>
      </c>
      <c r="E45" s="164">
        <v>0</v>
      </c>
      <c r="F45" s="164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2587127.81</v>
      </c>
      <c r="C47" s="4">
        <f>C9+C17+C25+C31+C37+C38+C41</f>
        <v>1797349.46</v>
      </c>
      <c r="D47" s="2" t="s">
        <v>84</v>
      </c>
      <c r="E47" s="4">
        <f>E9+E19+E23+E26+E27+E31+E38+E42</f>
        <v>1003633.4199999999</v>
      </c>
      <c r="F47" s="4">
        <f>F9+F19+F23+F26+F27+F31+F38+F42</f>
        <v>1008451.9199999999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62">
        <v>0</v>
      </c>
      <c r="C50" s="162">
        <v>0</v>
      </c>
      <c r="D50" s="46" t="s">
        <v>88</v>
      </c>
      <c r="E50" s="165">
        <v>0</v>
      </c>
      <c r="F50" s="165">
        <v>0</v>
      </c>
    </row>
    <row r="51" spans="1:6" x14ac:dyDescent="0.25">
      <c r="A51" s="46" t="s">
        <v>89</v>
      </c>
      <c r="B51" s="162">
        <v>0</v>
      </c>
      <c r="C51" s="162">
        <v>0</v>
      </c>
      <c r="D51" s="46" t="s">
        <v>90</v>
      </c>
      <c r="E51" s="165">
        <v>0</v>
      </c>
      <c r="F51" s="165">
        <v>0</v>
      </c>
    </row>
    <row r="52" spans="1:6" x14ac:dyDescent="0.25">
      <c r="A52" s="46" t="s">
        <v>91</v>
      </c>
      <c r="B52" s="162">
        <v>0</v>
      </c>
      <c r="C52" s="162">
        <v>0</v>
      </c>
      <c r="D52" s="46" t="s">
        <v>92</v>
      </c>
      <c r="E52" s="165">
        <v>0</v>
      </c>
      <c r="F52" s="165">
        <v>0</v>
      </c>
    </row>
    <row r="53" spans="1:6" x14ac:dyDescent="0.25">
      <c r="A53" s="46" t="s">
        <v>93</v>
      </c>
      <c r="B53" s="162">
        <v>989349.3</v>
      </c>
      <c r="C53" s="162">
        <v>969946.3</v>
      </c>
      <c r="D53" s="46" t="s">
        <v>94</v>
      </c>
      <c r="E53" s="165">
        <v>0</v>
      </c>
      <c r="F53" s="165">
        <v>0</v>
      </c>
    </row>
    <row r="54" spans="1:6" x14ac:dyDescent="0.25">
      <c r="A54" s="46" t="s">
        <v>95</v>
      </c>
      <c r="B54" s="162">
        <v>29324.23</v>
      </c>
      <c r="C54" s="162">
        <v>24408.1</v>
      </c>
      <c r="D54" s="46" t="s">
        <v>96</v>
      </c>
      <c r="E54" s="165">
        <v>0</v>
      </c>
      <c r="F54" s="165">
        <v>0</v>
      </c>
    </row>
    <row r="55" spans="1:6" x14ac:dyDescent="0.25">
      <c r="A55" s="46" t="s">
        <v>97</v>
      </c>
      <c r="B55" s="162">
        <v>-840964.08</v>
      </c>
      <c r="C55" s="162">
        <v>-840964.08</v>
      </c>
      <c r="D55" s="50" t="s">
        <v>98</v>
      </c>
      <c r="E55" s="165">
        <v>230853.7</v>
      </c>
      <c r="F55" s="165">
        <v>230853.7</v>
      </c>
    </row>
    <row r="56" spans="1:6" x14ac:dyDescent="0.25">
      <c r="A56" s="46" t="s">
        <v>99</v>
      </c>
      <c r="B56" s="162">
        <v>0</v>
      </c>
      <c r="C56" s="162">
        <v>0</v>
      </c>
      <c r="D56" s="45"/>
      <c r="E56" s="49"/>
      <c r="F56" s="49"/>
    </row>
    <row r="57" spans="1:6" x14ac:dyDescent="0.25">
      <c r="A57" s="46" t="s">
        <v>100</v>
      </c>
      <c r="B57" s="162">
        <v>0</v>
      </c>
      <c r="C57" s="162">
        <v>0</v>
      </c>
      <c r="D57" s="2" t="s">
        <v>101</v>
      </c>
      <c r="E57" s="4">
        <f>SUM(E50:E55)</f>
        <v>230853.7</v>
      </c>
      <c r="F57" s="4">
        <f>SUM(F50:F55)</f>
        <v>230853.7</v>
      </c>
    </row>
    <row r="58" spans="1:6" x14ac:dyDescent="0.25">
      <c r="A58" s="46" t="s">
        <v>102</v>
      </c>
      <c r="B58" s="162">
        <v>0</v>
      </c>
      <c r="C58" s="162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1234487.1199999999</v>
      </c>
      <c r="F59" s="4">
        <f>F47+F57</f>
        <v>1239305.6199999999</v>
      </c>
    </row>
    <row r="60" spans="1:6" x14ac:dyDescent="0.25">
      <c r="A60" s="3" t="s">
        <v>104</v>
      </c>
      <c r="B60" s="4">
        <f>SUM(B50:B58)</f>
        <v>177709.45000000007</v>
      </c>
      <c r="C60" s="4">
        <f>SUM(C50:C58)</f>
        <v>153390.32000000007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2764837.2600000002</v>
      </c>
      <c r="C62" s="4">
        <f>SUM(C47+C60)</f>
        <v>1950739.78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166">
        <v>1530350.1400000001</v>
      </c>
      <c r="F68" s="166">
        <v>6790505.1500000004</v>
      </c>
    </row>
    <row r="69" spans="1:6" x14ac:dyDescent="0.25">
      <c r="A69" s="53"/>
      <c r="B69" s="45"/>
      <c r="C69" s="45"/>
      <c r="D69" s="46" t="s">
        <v>112</v>
      </c>
      <c r="E69" s="168">
        <v>818915.98</v>
      </c>
      <c r="F69" s="168">
        <v>42736.69</v>
      </c>
    </row>
    <row r="70" spans="1:6" x14ac:dyDescent="0.25">
      <c r="A70" s="53"/>
      <c r="B70" s="45"/>
      <c r="C70" s="45"/>
      <c r="D70" s="46" t="s">
        <v>113</v>
      </c>
      <c r="E70" s="168">
        <v>711434.16</v>
      </c>
      <c r="F70" s="168">
        <v>6747768.46</v>
      </c>
    </row>
    <row r="71" spans="1:6" x14ac:dyDescent="0.25">
      <c r="A71" s="53"/>
      <c r="B71" s="45"/>
      <c r="C71" s="45"/>
      <c r="D71" s="46" t="s">
        <v>114</v>
      </c>
      <c r="E71" s="168">
        <v>0</v>
      </c>
      <c r="F71" s="168">
        <v>0</v>
      </c>
    </row>
    <row r="72" spans="1:6" x14ac:dyDescent="0.25">
      <c r="A72" s="53"/>
      <c r="B72" s="45"/>
      <c r="C72" s="45"/>
      <c r="D72" s="46" t="s">
        <v>115</v>
      </c>
      <c r="E72" s="168">
        <v>0</v>
      </c>
      <c r="F72" s="168">
        <v>0</v>
      </c>
    </row>
    <row r="73" spans="1:6" x14ac:dyDescent="0.25">
      <c r="A73" s="53"/>
      <c r="B73" s="45"/>
      <c r="C73" s="45"/>
      <c r="D73" s="46" t="s">
        <v>116</v>
      </c>
      <c r="E73" s="168">
        <v>0</v>
      </c>
      <c r="F73" s="168">
        <v>0</v>
      </c>
    </row>
    <row r="74" spans="1:6" x14ac:dyDescent="0.25">
      <c r="A74" s="53"/>
      <c r="B74" s="45"/>
      <c r="C74" s="45"/>
      <c r="D74" s="45"/>
      <c r="E74" s="167"/>
      <c r="F74" s="167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1530350.1400000001</v>
      </c>
      <c r="F79" s="4">
        <f>F63+F68+F75</f>
        <v>6790505.1500000004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2764837.26</v>
      </c>
      <c r="F81" s="4">
        <f>F59+F79</f>
        <v>8029810.7700000005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3">
    <mergeCell ref="A1:F1"/>
    <mergeCell ref="A2:F2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8:C49 B46:C46 B47 B59:C62 E56:F67 E75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447</v>
      </c>
      <c r="B1" s="186"/>
      <c r="C1" s="186"/>
      <c r="D1" s="186"/>
      <c r="E1" s="186"/>
      <c r="F1" s="186"/>
      <c r="G1" s="187"/>
    </row>
    <row r="2" spans="1:7" x14ac:dyDescent="0.25">
      <c r="A2" s="188" t="str">
        <f>'Formato 1'!A2</f>
        <v xml:space="preserve"> Sistema Municipal para el Desarrollo Integral de la Familia de Santa Catarina, Guanajuato</v>
      </c>
      <c r="B2" s="189"/>
      <c r="C2" s="189"/>
      <c r="D2" s="189"/>
      <c r="E2" s="189"/>
      <c r="F2" s="189"/>
      <c r="G2" s="190"/>
    </row>
    <row r="3" spans="1:7" x14ac:dyDescent="0.25">
      <c r="A3" s="191" t="s">
        <v>448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203" t="s">
        <v>449</v>
      </c>
      <c r="B5" s="204"/>
      <c r="C5" s="204"/>
      <c r="D5" s="204"/>
      <c r="E5" s="204"/>
      <c r="F5" s="204"/>
      <c r="G5" s="205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466</v>
      </c>
      <c r="B1" s="186"/>
      <c r="C1" s="186"/>
      <c r="D1" s="186"/>
      <c r="E1" s="186"/>
      <c r="F1" s="186"/>
      <c r="G1" s="187"/>
    </row>
    <row r="2" spans="1:7" x14ac:dyDescent="0.25">
      <c r="A2" s="188" t="str">
        <f>'Formato 1'!A2</f>
        <v xml:space="preserve"> Sistema Municipal para el Desarrollo Integral de la Familia de Santa Catarina, Guanajuato</v>
      </c>
      <c r="B2" s="189"/>
      <c r="C2" s="189"/>
      <c r="D2" s="189"/>
      <c r="E2" s="189"/>
      <c r="F2" s="189"/>
      <c r="G2" s="190"/>
    </row>
    <row r="3" spans="1:7" x14ac:dyDescent="0.25">
      <c r="A3" s="191" t="s">
        <v>467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203" t="s">
        <v>449</v>
      </c>
      <c r="B5" s="204"/>
      <c r="C5" s="204"/>
      <c r="D5" s="204"/>
      <c r="E5" s="204"/>
      <c r="F5" s="204"/>
      <c r="G5" s="205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N38" sqref="N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482</v>
      </c>
      <c r="B1" s="186"/>
      <c r="C1" s="186"/>
      <c r="D1" s="186"/>
      <c r="E1" s="186"/>
      <c r="F1" s="186"/>
      <c r="G1" s="187"/>
    </row>
    <row r="2" spans="1:7" x14ac:dyDescent="0.25">
      <c r="A2" s="188" t="str">
        <f>'Formato 1'!A2</f>
        <v xml:space="preserve"> Sistema Municipal para el Desarrollo Integral de la Familia de Santa Catarina, Guanajuato</v>
      </c>
      <c r="B2" s="189"/>
      <c r="C2" s="189"/>
      <c r="D2" s="189"/>
      <c r="E2" s="189"/>
      <c r="F2" s="189"/>
      <c r="G2" s="190"/>
    </row>
    <row r="3" spans="1:7" x14ac:dyDescent="0.25">
      <c r="A3" s="191" t="s">
        <v>483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39" t="s">
        <v>450</v>
      </c>
      <c r="B5" s="180">
        <v>2019</v>
      </c>
      <c r="C5" s="180">
        <v>2020</v>
      </c>
      <c r="D5" s="180">
        <v>2021</v>
      </c>
      <c r="E5" s="180">
        <v>2022</v>
      </c>
      <c r="F5" s="180">
        <v>2023</v>
      </c>
      <c r="G5" s="180">
        <v>2024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5988931</v>
      </c>
      <c r="G6" s="119">
        <f t="shared" si="0"/>
        <v>6198759.1399999997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181">
        <v>0</v>
      </c>
      <c r="G7" s="181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181">
        <v>0</v>
      </c>
      <c r="G8" s="181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181">
        <v>0</v>
      </c>
      <c r="G9" s="181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181">
        <v>0</v>
      </c>
      <c r="G10" s="181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181">
        <v>0</v>
      </c>
      <c r="G11" s="181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181">
        <v>0</v>
      </c>
      <c r="G12" s="181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181">
        <v>0</v>
      </c>
      <c r="G13" s="181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181">
        <v>0</v>
      </c>
      <c r="G14" s="181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181">
        <v>0</v>
      </c>
      <c r="G15" s="181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181">
        <v>5988931</v>
      </c>
      <c r="G16" s="181">
        <v>6198759.1399999997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181">
        <v>0</v>
      </c>
      <c r="G17" s="181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181">
        <v>0</v>
      </c>
      <c r="G18" s="181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5988931</v>
      </c>
      <c r="G30" s="119">
        <f t="shared" si="3"/>
        <v>6198759.1399999997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586</v>
      </c>
    </row>
    <row r="39" spans="1:7" x14ac:dyDescent="0.25">
      <c r="A39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E41" sqref="E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0" t="s">
        <v>507</v>
      </c>
      <c r="B1" s="186"/>
      <c r="C1" s="186"/>
      <c r="D1" s="186"/>
      <c r="E1" s="186"/>
      <c r="F1" s="186"/>
      <c r="G1" s="187"/>
    </row>
    <row r="2" spans="1:7" x14ac:dyDescent="0.25">
      <c r="A2" s="188" t="str">
        <f>'Formato 1'!A2</f>
        <v xml:space="preserve"> Sistema Municipal para el Desarrollo Integral de la Familia de Santa Catarina, Guanajuato</v>
      </c>
      <c r="B2" s="189"/>
      <c r="C2" s="189"/>
      <c r="D2" s="189"/>
      <c r="E2" s="189"/>
      <c r="F2" s="189"/>
      <c r="G2" s="190"/>
    </row>
    <row r="3" spans="1:7" x14ac:dyDescent="0.25">
      <c r="A3" s="191" t="s">
        <v>508</v>
      </c>
      <c r="B3" s="192"/>
      <c r="C3" s="192"/>
      <c r="D3" s="192"/>
      <c r="E3" s="192"/>
      <c r="F3" s="192"/>
      <c r="G3" s="193"/>
    </row>
    <row r="4" spans="1:7" x14ac:dyDescent="0.25">
      <c r="A4" s="191" t="s">
        <v>2</v>
      </c>
      <c r="B4" s="192"/>
      <c r="C4" s="192"/>
      <c r="D4" s="192"/>
      <c r="E4" s="192"/>
      <c r="F4" s="192"/>
      <c r="G4" s="193"/>
    </row>
    <row r="5" spans="1:7" x14ac:dyDescent="0.25">
      <c r="A5" s="139" t="s">
        <v>450</v>
      </c>
      <c r="B5" s="182">
        <v>2019</v>
      </c>
      <c r="C5" s="182">
        <v>2020</v>
      </c>
      <c r="D5" s="182">
        <v>2021</v>
      </c>
      <c r="E5" s="182">
        <v>2022</v>
      </c>
      <c r="F5" s="182">
        <v>2023</v>
      </c>
      <c r="G5" s="183">
        <v>2024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-4136126.1</v>
      </c>
      <c r="G6" s="119">
        <f t="shared" si="0"/>
        <v>-5906081.1000000006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184">
        <v>-2699048.78</v>
      </c>
      <c r="G7" s="184">
        <v>-3700016.27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184">
        <v>-520298.77</v>
      </c>
      <c r="G8" s="184">
        <v>-697647.82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184">
        <v>-339354.6</v>
      </c>
      <c r="G9" s="184">
        <v>-634984.4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184">
        <v>-572088.27</v>
      </c>
      <c r="G10" s="184">
        <v>-837113.48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184">
        <v>-5335.68</v>
      </c>
      <c r="G11" s="184">
        <v>-36319.129999999997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184">
        <v>0</v>
      </c>
      <c r="G12" s="184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184">
        <v>0</v>
      </c>
      <c r="G13" s="184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-4136126.1</v>
      </c>
      <c r="G28" s="119">
        <f t="shared" si="2"/>
        <v>-5906081.1000000006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584</v>
      </c>
    </row>
    <row r="32" spans="1:7" x14ac:dyDescent="0.25">
      <c r="A32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G28 B7:E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0" t="s">
        <v>511</v>
      </c>
      <c r="B1" s="186"/>
      <c r="C1" s="186"/>
      <c r="D1" s="186"/>
      <c r="E1" s="186"/>
      <c r="F1" s="186"/>
    </row>
    <row r="2" spans="1:6" x14ac:dyDescent="0.25">
      <c r="A2" s="188" t="str">
        <f>'Formato 1'!A2</f>
        <v xml:space="preserve"> Sistema Municipal para el Desarrollo Integral de la Familia de Santa Catarina, Guanajuato</v>
      </c>
      <c r="B2" s="189"/>
      <c r="C2" s="189"/>
      <c r="D2" s="189"/>
      <c r="E2" s="189"/>
      <c r="F2" s="190"/>
    </row>
    <row r="3" spans="1:6" x14ac:dyDescent="0.25">
      <c r="A3" s="191" t="s">
        <v>512</v>
      </c>
      <c r="B3" s="192"/>
      <c r="C3" s="192"/>
      <c r="D3" s="192"/>
      <c r="E3" s="192"/>
      <c r="F3" s="19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1" t="s">
        <v>447</v>
      </c>
      <c r="B1" s="211"/>
      <c r="C1" s="211"/>
      <c r="D1" s="211"/>
      <c r="E1" s="211"/>
      <c r="F1" s="211"/>
      <c r="G1" s="211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9" t="s">
        <v>450</v>
      </c>
      <c r="B6" s="36">
        <v>2022</v>
      </c>
      <c r="C6" s="209">
        <f>+B6+1</f>
        <v>2023</v>
      </c>
      <c r="D6" s="209">
        <f>+C6+1</f>
        <v>2024</v>
      </c>
      <c r="E6" s="209">
        <f>+D6+1</f>
        <v>2025</v>
      </c>
      <c r="F6" s="209">
        <f>+E6+1</f>
        <v>2026</v>
      </c>
      <c r="G6" s="209">
        <f>+F6+1</f>
        <v>2027</v>
      </c>
    </row>
    <row r="7" spans="1:7" ht="83.25" customHeight="1" x14ac:dyDescent="0.25">
      <c r="A7" s="210"/>
      <c r="B7" s="70" t="s">
        <v>451</v>
      </c>
      <c r="C7" s="210"/>
      <c r="D7" s="210"/>
      <c r="E7" s="210"/>
      <c r="F7" s="210"/>
      <c r="G7" s="210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2" t="s">
        <v>466</v>
      </c>
      <c r="B1" s="212"/>
      <c r="C1" s="212"/>
      <c r="D1" s="212"/>
      <c r="E1" s="212"/>
      <c r="F1" s="212"/>
      <c r="G1" s="212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3" t="s">
        <v>468</v>
      </c>
      <c r="B6" s="36">
        <v>2022</v>
      </c>
      <c r="C6" s="209">
        <f>+B6+1</f>
        <v>2023</v>
      </c>
      <c r="D6" s="209">
        <f>+C6+1</f>
        <v>2024</v>
      </c>
      <c r="E6" s="209">
        <f>+D6+1</f>
        <v>2025</v>
      </c>
      <c r="F6" s="209">
        <f>+E6+1</f>
        <v>2026</v>
      </c>
      <c r="G6" s="209">
        <f>+F6+1</f>
        <v>2027</v>
      </c>
    </row>
    <row r="7" spans="1:7" ht="57.75" customHeight="1" x14ac:dyDescent="0.25">
      <c r="A7" s="214"/>
      <c r="B7" s="37" t="s">
        <v>451</v>
      </c>
      <c r="C7" s="210"/>
      <c r="D7" s="210"/>
      <c r="E7" s="210"/>
      <c r="F7" s="210"/>
      <c r="G7" s="210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2" t="s">
        <v>482</v>
      </c>
      <c r="B1" s="212"/>
      <c r="C1" s="212"/>
      <c r="D1" s="212"/>
      <c r="E1" s="212"/>
      <c r="F1" s="212"/>
      <c r="G1" s="212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6" t="s">
        <v>450</v>
      </c>
      <c r="B5" s="217">
        <v>2017</v>
      </c>
      <c r="C5" s="217">
        <f>+B5+1</f>
        <v>2018</v>
      </c>
      <c r="D5" s="217">
        <f>+C5+1</f>
        <v>2019</v>
      </c>
      <c r="E5" s="217">
        <f>+D5+1</f>
        <v>2020</v>
      </c>
      <c r="F5" s="217">
        <f>+E5+1</f>
        <v>2021</v>
      </c>
      <c r="G5" s="36">
        <f>+F5+1</f>
        <v>2022</v>
      </c>
    </row>
    <row r="6" spans="1:7" ht="32.25" x14ac:dyDescent="0.25">
      <c r="A6" s="199"/>
      <c r="B6" s="218"/>
      <c r="C6" s="218"/>
      <c r="D6" s="218"/>
      <c r="E6" s="218"/>
      <c r="F6" s="218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5" t="s">
        <v>505</v>
      </c>
      <c r="B39" s="215"/>
      <c r="C39" s="215"/>
      <c r="D39" s="215"/>
      <c r="E39" s="215"/>
      <c r="F39" s="215"/>
      <c r="G39" s="215"/>
    </row>
    <row r="40" spans="1:7" x14ac:dyDescent="0.25">
      <c r="A40" s="215" t="s">
        <v>506</v>
      </c>
      <c r="B40" s="215"/>
      <c r="C40" s="215"/>
      <c r="D40" s="215"/>
      <c r="E40" s="215"/>
      <c r="F40" s="215"/>
      <c r="G40" s="21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2" t="s">
        <v>507</v>
      </c>
      <c r="B1" s="212"/>
      <c r="C1" s="212"/>
      <c r="D1" s="212"/>
      <c r="E1" s="212"/>
      <c r="F1" s="212"/>
      <c r="G1" s="212"/>
    </row>
    <row r="2" spans="1:7" x14ac:dyDescent="0.25">
      <c r="A2" s="128" t="str">
        <f>'Formato 1'!A2</f>
        <v xml:space="preserve"> Sistema Municipal para el Desarrollo Integral de la Familia de Santa Catarina,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9" t="s">
        <v>468</v>
      </c>
      <c r="B5" s="217">
        <v>2017</v>
      </c>
      <c r="C5" s="217">
        <f>+B5+1</f>
        <v>2018</v>
      </c>
      <c r="D5" s="217">
        <f>+C5+1</f>
        <v>2019</v>
      </c>
      <c r="E5" s="217">
        <f>+D5+1</f>
        <v>2020</v>
      </c>
      <c r="F5" s="217">
        <f>+E5+1</f>
        <v>2021</v>
      </c>
      <c r="G5" s="36">
        <v>2022</v>
      </c>
    </row>
    <row r="6" spans="1:7" ht="48.75" customHeight="1" x14ac:dyDescent="0.25">
      <c r="A6" s="220"/>
      <c r="B6" s="218"/>
      <c r="C6" s="218"/>
      <c r="D6" s="218"/>
      <c r="E6" s="218"/>
      <c r="F6" s="218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5" t="s">
        <v>505</v>
      </c>
      <c r="B32" s="215"/>
      <c r="C32" s="215"/>
      <c r="D32" s="215"/>
      <c r="E32" s="215"/>
      <c r="F32" s="215"/>
      <c r="G32" s="215"/>
    </row>
    <row r="33" spans="1:7" x14ac:dyDescent="0.25">
      <c r="A33" s="215" t="s">
        <v>506</v>
      </c>
      <c r="B33" s="215"/>
      <c r="C33" s="215"/>
      <c r="D33" s="215"/>
      <c r="E33" s="215"/>
      <c r="F33" s="215"/>
      <c r="G33" s="21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1" t="s">
        <v>511</v>
      </c>
      <c r="B1" s="221"/>
      <c r="C1" s="221"/>
      <c r="D1" s="221"/>
      <c r="E1" s="221"/>
      <c r="F1" s="221"/>
    </row>
    <row r="2" spans="1:6" ht="20.100000000000001" customHeight="1" x14ac:dyDescent="0.25">
      <c r="A2" s="110" t="str">
        <f>'Formato 1'!A2</f>
        <v xml:space="preserve"> Sistema Municipal para el Desarrollo Integral de la Familia de Santa Catarina,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5" t="s">
        <v>122</v>
      </c>
      <c r="B1" s="186"/>
      <c r="C1" s="186"/>
      <c r="D1" s="186"/>
      <c r="E1" s="186"/>
      <c r="F1" s="186"/>
      <c r="G1" s="186"/>
      <c r="H1" s="187"/>
    </row>
    <row r="2" spans="1:8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590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9">
        <v>1239305.6200000001</v>
      </c>
      <c r="C18" s="108"/>
      <c r="D18" s="108"/>
      <c r="E18" s="108"/>
      <c r="F18" s="170">
        <v>1234487.1200000001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1239305.6200000001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1234487.1200000001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4" t="s">
        <v>151</v>
      </c>
      <c r="B33" s="194"/>
      <c r="C33" s="194"/>
      <c r="D33" s="194"/>
      <c r="E33" s="194"/>
      <c r="F33" s="194"/>
      <c r="G33" s="194"/>
      <c r="H33" s="194"/>
    </row>
    <row r="34" spans="1:8" ht="14.45" customHeight="1" x14ac:dyDescent="0.25">
      <c r="A34" s="194"/>
      <c r="B34" s="194"/>
      <c r="C34" s="194"/>
      <c r="D34" s="194"/>
      <c r="E34" s="194"/>
      <c r="F34" s="194"/>
      <c r="G34" s="194"/>
      <c r="H34" s="194"/>
    </row>
    <row r="35" spans="1:8" ht="14.45" customHeight="1" x14ac:dyDescent="0.25">
      <c r="A35" s="194"/>
      <c r="B35" s="194"/>
      <c r="C35" s="194"/>
      <c r="D35" s="194"/>
      <c r="E35" s="194"/>
      <c r="F35" s="194"/>
      <c r="G35" s="194"/>
      <c r="H35" s="194"/>
    </row>
    <row r="36" spans="1:8" ht="14.45" customHeight="1" x14ac:dyDescent="0.25">
      <c r="A36" s="194"/>
      <c r="B36" s="194"/>
      <c r="C36" s="194"/>
      <c r="D36" s="194"/>
      <c r="E36" s="194"/>
      <c r="F36" s="194"/>
      <c r="G36" s="194"/>
      <c r="H36" s="194"/>
    </row>
    <row r="37" spans="1:8" ht="14.45" customHeight="1" x14ac:dyDescent="0.25">
      <c r="A37" s="194"/>
      <c r="B37" s="194"/>
      <c r="C37" s="194"/>
      <c r="D37" s="194"/>
      <c r="E37" s="194"/>
      <c r="F37" s="194"/>
      <c r="G37" s="194"/>
      <c r="H37" s="194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5" t="s">
        <v>162</v>
      </c>
      <c r="B1" s="186"/>
      <c r="C1" s="186"/>
      <c r="D1" s="186"/>
      <c r="E1" s="186"/>
      <c r="F1" s="186"/>
      <c r="G1" s="186"/>
      <c r="H1" s="186"/>
      <c r="I1" s="186"/>
      <c r="J1" s="186"/>
      <c r="K1" s="187"/>
    </row>
    <row r="2" spans="1:11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591</v>
      </c>
      <c r="J6" s="1" t="s">
        <v>592</v>
      </c>
      <c r="K6" s="1" t="s">
        <v>593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C18" sqref="C18:D1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5" t="s">
        <v>183</v>
      </c>
      <c r="B1" s="186"/>
      <c r="C1" s="186"/>
      <c r="D1" s="187"/>
    </row>
    <row r="2" spans="1:4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5521000</v>
      </c>
      <c r="C8" s="14">
        <f>SUM(C9:C11)</f>
        <v>4830009.2</v>
      </c>
      <c r="D8" s="14">
        <f>SUM(D9:D11)</f>
        <v>4830009.2</v>
      </c>
    </row>
    <row r="9" spans="1:4" x14ac:dyDescent="0.25">
      <c r="A9" s="58" t="s">
        <v>189</v>
      </c>
      <c r="B9" s="172">
        <v>5521000</v>
      </c>
      <c r="C9" s="172">
        <v>4830009.2</v>
      </c>
      <c r="D9" s="172">
        <v>4830009.2</v>
      </c>
    </row>
    <row r="10" spans="1:4" x14ac:dyDescent="0.25">
      <c r="A10" s="58" t="s">
        <v>190</v>
      </c>
      <c r="B10" s="172">
        <v>0</v>
      </c>
      <c r="C10" s="172">
        <v>0</v>
      </c>
      <c r="D10" s="172">
        <v>0</v>
      </c>
    </row>
    <row r="11" spans="1:4" x14ac:dyDescent="0.25">
      <c r="A11" s="58" t="s">
        <v>191</v>
      </c>
      <c r="B11" s="171">
        <v>0</v>
      </c>
      <c r="C11" s="171">
        <v>0</v>
      </c>
      <c r="D11" s="171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5521000</v>
      </c>
      <c r="C13" s="14">
        <f>C14+C15</f>
        <v>4035412.35</v>
      </c>
      <c r="D13" s="14">
        <f>D14+D15</f>
        <v>4035412.35</v>
      </c>
    </row>
    <row r="14" spans="1:4" x14ac:dyDescent="0.25">
      <c r="A14" s="58" t="s">
        <v>193</v>
      </c>
      <c r="B14" s="173">
        <v>5521000</v>
      </c>
      <c r="C14" s="173">
        <v>4035412.35</v>
      </c>
      <c r="D14" s="173">
        <v>4035412.35</v>
      </c>
    </row>
    <row r="15" spans="1:4" x14ac:dyDescent="0.25">
      <c r="A15" s="58" t="s">
        <v>194</v>
      </c>
      <c r="B15" s="173">
        <v>0</v>
      </c>
      <c r="C15" s="173">
        <v>0</v>
      </c>
      <c r="D15" s="173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265436.14</v>
      </c>
      <c r="D17" s="14">
        <f>D18+D19</f>
        <v>265436.14</v>
      </c>
    </row>
    <row r="18" spans="1:4" x14ac:dyDescent="0.25">
      <c r="A18" s="58" t="s">
        <v>196</v>
      </c>
      <c r="B18" s="16">
        <v>0</v>
      </c>
      <c r="C18" s="174">
        <v>265436.14</v>
      </c>
      <c r="D18" s="174">
        <v>265436.14</v>
      </c>
    </row>
    <row r="19" spans="1:4" x14ac:dyDescent="0.25">
      <c r="A19" s="58" t="s">
        <v>197</v>
      </c>
      <c r="B19" s="16">
        <v>0</v>
      </c>
      <c r="C19" s="174">
        <v>0</v>
      </c>
      <c r="D19" s="174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1060032.9900000002</v>
      </c>
      <c r="D21" s="14">
        <f>D8-D13+D17</f>
        <v>1060032.9900000002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1060032.9900000002</v>
      </c>
      <c r="D23" s="14">
        <f>D21-D11</f>
        <v>1060032.9900000002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794596.85000000021</v>
      </c>
      <c r="D25" s="14">
        <f>D23-D17</f>
        <v>794596.85000000021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794596.85000000021</v>
      </c>
      <c r="D33" s="4">
        <f>D25+D29</f>
        <v>794596.85000000021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5521000</v>
      </c>
      <c r="C48" s="96">
        <f>C9</f>
        <v>4830009.2</v>
      </c>
      <c r="D48" s="96">
        <f>D9</f>
        <v>4830009.2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5521000</v>
      </c>
      <c r="C53" s="47">
        <f>C14</f>
        <v>4035412.35</v>
      </c>
      <c r="D53" s="47">
        <f>D14</f>
        <v>4035412.35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265436.14</v>
      </c>
      <c r="D55" s="47">
        <f>D18</f>
        <v>265436.14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1060032.9900000002</v>
      </c>
      <c r="D57" s="4">
        <f>D48+D49-D53+D55</f>
        <v>1060032.9900000002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1060032.9900000002</v>
      </c>
      <c r="D59" s="4">
        <f>D57-D49</f>
        <v>1060032.9900000002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60" zoomScaleNormal="60" workbookViewId="0">
      <selection activeCell="B34" sqref="B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5" t="s">
        <v>224</v>
      </c>
      <c r="B1" s="186"/>
      <c r="C1" s="186"/>
      <c r="D1" s="186"/>
      <c r="E1" s="186"/>
      <c r="F1" s="186"/>
      <c r="G1" s="187"/>
    </row>
    <row r="2" spans="1:7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5" t="s">
        <v>226</v>
      </c>
      <c r="B6" s="197" t="s">
        <v>227</v>
      </c>
      <c r="C6" s="197"/>
      <c r="D6" s="197"/>
      <c r="E6" s="197"/>
      <c r="F6" s="197"/>
      <c r="G6" s="197" t="s">
        <v>228</v>
      </c>
    </row>
    <row r="7" spans="1:7" ht="30" x14ac:dyDescent="0.25">
      <c r="A7" s="196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97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6">
        <v>5521000</v>
      </c>
      <c r="C34" s="176">
        <v>741477</v>
      </c>
      <c r="D34" s="175">
        <v>6262477</v>
      </c>
      <c r="E34" s="176">
        <v>4830009.2</v>
      </c>
      <c r="F34" s="176">
        <v>4830009.2</v>
      </c>
      <c r="G34" s="175">
        <v>-690990.79999999981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5521000</v>
      </c>
      <c r="C41" s="4">
        <f t="shared" si="7"/>
        <v>741477</v>
      </c>
      <c r="D41" s="4">
        <f t="shared" si="7"/>
        <v>6262477</v>
      </c>
      <c r="E41" s="4">
        <f t="shared" si="7"/>
        <v>4830009.2</v>
      </c>
      <c r="F41" s="4">
        <f t="shared" si="7"/>
        <v>4830009.2</v>
      </c>
      <c r="G41" s="4">
        <f t="shared" si="7"/>
        <v>-690990.79999999981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5521000</v>
      </c>
      <c r="C70" s="4">
        <f t="shared" si="16"/>
        <v>741477</v>
      </c>
      <c r="D70" s="4">
        <f t="shared" si="16"/>
        <v>6262477</v>
      </c>
      <c r="E70" s="4">
        <f t="shared" si="16"/>
        <v>4830009.2</v>
      </c>
      <c r="F70" s="4">
        <f t="shared" si="16"/>
        <v>4830009.2</v>
      </c>
      <c r="G70" s="4">
        <f t="shared" si="16"/>
        <v>-690990.79999999981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0" t="s">
        <v>295</v>
      </c>
      <c r="B1" s="186"/>
      <c r="C1" s="186"/>
      <c r="D1" s="186"/>
      <c r="E1" s="186"/>
      <c r="F1" s="186"/>
      <c r="G1" s="187"/>
    </row>
    <row r="2" spans="1:7" x14ac:dyDescent="0.25">
      <c r="A2" s="125" t="str">
        <f>'Formato 1'!A2</f>
        <v xml:space="preserve"> Sistema Municipal para el Desarrollo Integral de la Familia de Santa Catarina,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8" t="s">
        <v>4</v>
      </c>
      <c r="B7" s="198" t="s">
        <v>298</v>
      </c>
      <c r="C7" s="198"/>
      <c r="D7" s="198"/>
      <c r="E7" s="198"/>
      <c r="F7" s="198"/>
      <c r="G7" s="199" t="s">
        <v>299</v>
      </c>
    </row>
    <row r="8" spans="1:7" ht="30" x14ac:dyDescent="0.25">
      <c r="A8" s="198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8"/>
    </row>
    <row r="9" spans="1:7" x14ac:dyDescent="0.25">
      <c r="A9" s="27" t="s">
        <v>304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305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306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308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309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313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314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315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317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318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319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323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324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325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326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327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328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329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330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331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332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333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337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343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344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353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0" zoomScaleNormal="70" workbookViewId="0">
      <selection activeCell="G36" sqref="G3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0" t="s">
        <v>380</v>
      </c>
      <c r="B1" s="201"/>
      <c r="C1" s="201"/>
      <c r="D1" s="201"/>
      <c r="E1" s="201"/>
      <c r="F1" s="201"/>
      <c r="G1" s="202"/>
    </row>
    <row r="2" spans="1:7" ht="15" customHeight="1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5" t="s">
        <v>4</v>
      </c>
      <c r="B7" s="197" t="s">
        <v>298</v>
      </c>
      <c r="C7" s="197"/>
      <c r="D7" s="197"/>
      <c r="E7" s="197"/>
      <c r="F7" s="197"/>
      <c r="G7" s="199" t="s">
        <v>299</v>
      </c>
    </row>
    <row r="8" spans="1:7" ht="30" x14ac:dyDescent="0.25">
      <c r="A8" s="196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8"/>
    </row>
    <row r="9" spans="1:7" ht="15.75" customHeight="1" x14ac:dyDescent="0.25">
      <c r="A9" s="26" t="s">
        <v>382</v>
      </c>
      <c r="B9" s="30">
        <f>SUM(B10:B17)</f>
        <v>5521000.0000000009</v>
      </c>
      <c r="C9" s="30">
        <f t="shared" ref="C9:G9" si="0">SUM(C10:C17)</f>
        <v>1119584.5</v>
      </c>
      <c r="D9" s="30">
        <f t="shared" si="0"/>
        <v>6640584.5</v>
      </c>
      <c r="E9" s="30">
        <f t="shared" si="0"/>
        <v>4035412.35</v>
      </c>
      <c r="F9" s="30">
        <f t="shared" si="0"/>
        <v>4035412.35</v>
      </c>
      <c r="G9" s="30">
        <f t="shared" si="0"/>
        <v>2605172.1500000004</v>
      </c>
    </row>
    <row r="10" spans="1:7" x14ac:dyDescent="0.25">
      <c r="A10" s="177" t="s">
        <v>595</v>
      </c>
      <c r="B10" s="179">
        <v>2949245.35</v>
      </c>
      <c r="C10" s="179">
        <v>1119584.5</v>
      </c>
      <c r="D10" s="178">
        <v>4068829.85</v>
      </c>
      <c r="E10" s="179">
        <v>2582652.27</v>
      </c>
      <c r="F10" s="179">
        <v>2582652.27</v>
      </c>
      <c r="G10" s="178">
        <v>1486177.58</v>
      </c>
    </row>
    <row r="11" spans="1:7" x14ac:dyDescent="0.25">
      <c r="A11" s="177" t="s">
        <v>596</v>
      </c>
      <c r="B11" s="179">
        <v>564491.36</v>
      </c>
      <c r="C11" s="179">
        <v>0</v>
      </c>
      <c r="D11" s="178">
        <v>564491.36</v>
      </c>
      <c r="E11" s="179">
        <v>345497.94</v>
      </c>
      <c r="F11" s="179">
        <v>345497.94</v>
      </c>
      <c r="G11" s="178">
        <v>218993.41999999998</v>
      </c>
    </row>
    <row r="12" spans="1:7" x14ac:dyDescent="0.25">
      <c r="A12" s="177" t="s">
        <v>597</v>
      </c>
      <c r="B12" s="179">
        <v>471143.6</v>
      </c>
      <c r="C12" s="179">
        <v>0</v>
      </c>
      <c r="D12" s="178">
        <v>471143.6</v>
      </c>
      <c r="E12" s="179">
        <v>291264.09999999998</v>
      </c>
      <c r="F12" s="179">
        <v>291264.09999999998</v>
      </c>
      <c r="G12" s="178">
        <v>179879.5</v>
      </c>
    </row>
    <row r="13" spans="1:7" x14ac:dyDescent="0.25">
      <c r="A13" s="177" t="s">
        <v>598</v>
      </c>
      <c r="B13" s="179">
        <v>364727.84</v>
      </c>
      <c r="C13" s="179">
        <v>0</v>
      </c>
      <c r="D13" s="178">
        <v>364727.84</v>
      </c>
      <c r="E13" s="179">
        <v>222941.43</v>
      </c>
      <c r="F13" s="179">
        <v>222941.43</v>
      </c>
      <c r="G13" s="178">
        <v>141786.41000000003</v>
      </c>
    </row>
    <row r="14" spans="1:7" x14ac:dyDescent="0.25">
      <c r="A14" s="177" t="s">
        <v>599</v>
      </c>
      <c r="B14" s="179">
        <v>404761.45</v>
      </c>
      <c r="C14" s="179">
        <v>0</v>
      </c>
      <c r="D14" s="178">
        <v>404761.45</v>
      </c>
      <c r="E14" s="179">
        <v>176477.29</v>
      </c>
      <c r="F14" s="179">
        <v>176477.29</v>
      </c>
      <c r="G14" s="178">
        <v>228284.16</v>
      </c>
    </row>
    <row r="15" spans="1:7" x14ac:dyDescent="0.25">
      <c r="A15" s="177" t="s">
        <v>600</v>
      </c>
      <c r="B15" s="179">
        <v>131423.04000000001</v>
      </c>
      <c r="C15" s="179">
        <v>0</v>
      </c>
      <c r="D15" s="178">
        <v>131423.04000000001</v>
      </c>
      <c r="E15" s="179">
        <v>81060.84</v>
      </c>
      <c r="F15" s="179">
        <v>81060.84</v>
      </c>
      <c r="G15" s="178">
        <v>50362.200000000012</v>
      </c>
    </row>
    <row r="16" spans="1:7" x14ac:dyDescent="0.25">
      <c r="A16" s="177" t="s">
        <v>601</v>
      </c>
      <c r="B16" s="179">
        <v>264761.28000000003</v>
      </c>
      <c r="C16" s="179">
        <v>0</v>
      </c>
      <c r="D16" s="178">
        <v>264761.28000000003</v>
      </c>
      <c r="E16" s="179">
        <v>162195.48000000001</v>
      </c>
      <c r="F16" s="179">
        <v>162195.48000000001</v>
      </c>
      <c r="G16" s="178">
        <v>102565.80000000002</v>
      </c>
    </row>
    <row r="17" spans="1:7" x14ac:dyDescent="0.25">
      <c r="A17" s="177" t="s">
        <v>602</v>
      </c>
      <c r="B17" s="179">
        <v>370446.08000000002</v>
      </c>
      <c r="C17" s="179">
        <v>0</v>
      </c>
      <c r="D17" s="178">
        <v>370446.08000000002</v>
      </c>
      <c r="E17" s="179">
        <v>173323</v>
      </c>
      <c r="F17" s="179">
        <v>173323</v>
      </c>
      <c r="G17" s="178">
        <v>197123.08000000002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5521000.0000000009</v>
      </c>
      <c r="C29" s="4">
        <f t="shared" ref="C29:G29" si="2">SUM(C19,C9)</f>
        <v>1119584.5</v>
      </c>
      <c r="D29" s="4">
        <f t="shared" si="2"/>
        <v>6640584.5</v>
      </c>
      <c r="E29" s="4">
        <f t="shared" si="2"/>
        <v>4035412.35</v>
      </c>
      <c r="F29" s="4">
        <f t="shared" si="2"/>
        <v>4035412.35</v>
      </c>
      <c r="G29" s="4">
        <f t="shared" si="2"/>
        <v>2605172.1500000004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6" t="s">
        <v>392</v>
      </c>
      <c r="B1" s="207"/>
      <c r="C1" s="207"/>
      <c r="D1" s="207"/>
      <c r="E1" s="207"/>
      <c r="F1" s="207"/>
      <c r="G1" s="207"/>
    </row>
    <row r="2" spans="1:7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5" t="s">
        <v>4</v>
      </c>
      <c r="B7" s="203" t="s">
        <v>298</v>
      </c>
      <c r="C7" s="204"/>
      <c r="D7" s="204"/>
      <c r="E7" s="204"/>
      <c r="F7" s="205"/>
      <c r="G7" s="199" t="s">
        <v>395</v>
      </c>
    </row>
    <row r="8" spans="1:7" ht="30" x14ac:dyDescent="0.25">
      <c r="A8" s="196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8"/>
    </row>
    <row r="9" spans="1:7" ht="16.5" customHeight="1" x14ac:dyDescent="0.25">
      <c r="A9" s="26" t="s">
        <v>397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0" t="s">
        <v>431</v>
      </c>
      <c r="B1" s="186"/>
      <c r="C1" s="186"/>
      <c r="D1" s="186"/>
      <c r="E1" s="186"/>
      <c r="F1" s="186"/>
      <c r="G1" s="187"/>
    </row>
    <row r="2" spans="1:7" x14ac:dyDescent="0.25">
      <c r="A2" s="110" t="str">
        <f>'Formato 1'!A2</f>
        <v xml:space="preserve"> Sistema Municipal para el Desarrollo Integral de la Familia de Santa Catarina,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5" t="s">
        <v>433</v>
      </c>
      <c r="B7" s="198" t="s">
        <v>298</v>
      </c>
      <c r="C7" s="198"/>
      <c r="D7" s="198"/>
      <c r="E7" s="198"/>
      <c r="F7" s="198"/>
      <c r="G7" s="198" t="s">
        <v>299</v>
      </c>
    </row>
    <row r="8" spans="1:7" ht="30" x14ac:dyDescent="0.25">
      <c r="A8" s="196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8"/>
    </row>
    <row r="9" spans="1:7" ht="15.75" customHeight="1" x14ac:dyDescent="0.25">
      <c r="A9" s="26" t="s">
        <v>434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435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Lenovo</cp:lastModifiedBy>
  <cp:revision/>
  <cp:lastPrinted>2024-03-20T14:35:03Z</cp:lastPrinted>
  <dcterms:created xsi:type="dcterms:W3CDTF">2023-03-16T22:14:51Z</dcterms:created>
  <dcterms:modified xsi:type="dcterms:W3CDTF">2025-01-31T02:13:45Z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