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0490" windowHeight="753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<sst xmlns="http://schemas.openxmlformats.org/spreadsheetml/2006/main" count="66" uniqueCount="66">
  <si>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</si>
  <si>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</si>
  <si>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</si>
  <si>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</si>
  <si>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</si>
  <si>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</si>
  <si>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</si>
  <si>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</si>
  <si>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</si>
  <si>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</si>
  <si>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</si>
  <si>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</si>
  <si>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</si>
  <si>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</si>
  <si>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</si>
  <si>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</si>
  <si>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</si>
  <si>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</si>
  <si>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</si>
  <si>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</si>
  <si>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</si>
  <si>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</si>
  <si>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</si>
  <si>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</si>
  <si>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</si>
  <si>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</si>
  <si>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</si>
  <si>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</si>
  <si>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</si>
  <si>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</si>
  <si>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</si>
  <si>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</si>
  <si>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</si>
  <si>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</si>
  <si>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</si>
  <si>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</si>
  <si>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</si>
  <si>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</si>
  <si>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</si>
  <si>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</si>
  <si>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</si>
  <si>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</si>
  <si>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</si>
  <si>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</si>
  <si>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</si>
  <si>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</si>
  <si>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</si>
  <si>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</si>
  <si>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</si>
  <si>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</si>
  <si>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</si>
  <si>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</si>
  <si>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</si>
  <si>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</si>
  <si>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</si>
  <si>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</si>
  <si>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</si>
  <si>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</si>
  <si>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</si>
  <si>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Santa Catarina, Gto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</si>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</sst>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0" borderId="11" xfId="0" applyFont="1" applyBorder="1" applyProtection="1">
      <protection locked="0"/>
    </xf>
    <xf numFmtId="0" fontId="9" fillId="0" borderId="6" xfId="0" applyFont="1" applyBorder="1" applyAlignment="1">
      <alignment horizontal="left"/>
    </xf>
    <xf numFmtId="0" fontId="2" fillId="0" borderId="0" xfId="0" applyFont="1"/>
    <xf numFmtId="0" fontId="2" fillId="0" borderId="0" xfId="0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2247900</xdr:colOff>
      <xdr:row>42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2247900" y="67341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752475</xdr:colOff>
      <xdr:row>42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5962650" y="67437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7" zoomScaleNormal="100" zoomScaleSheetLayoutView="90" workbookViewId="0">
      <selection activeCell="F53" sqref="F53"/>
    </sheetView>
  </sheetViews>
  <sheetFormatPr baseColWidth="10" defaultColWidth="11.42578125" defaultRowHeight="11.25" x14ac:dyDescent="0.2"/>
  <cols>
    <col min="1" max="1" width="62.42578125" style="29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59</v>
      </c>
      <c r="B1" s="21"/>
      <c r="C1" s="21"/>
      <c r="D1" s="21"/>
      <c r="E1" s="21"/>
      <c r="F1" s="21"/>
      <c r="G1" s="22"/>
    </row>
    <row r="2" spans="1:8" ht="15" customHeight="1" x14ac:dyDescent="0.2">
      <c r="A2" s="18"/>
      <c r="B2" s="20" t="s">
        <v>31</v>
      </c>
      <c r="C2" s="21"/>
      <c r="D2" s="21"/>
      <c r="E2" s="21"/>
      <c r="F2" s="22"/>
      <c r="G2" s="23" t="s">
        <v>30</v>
      </c>
    </row>
    <row r="3" spans="1:8" ht="24.95" customHeight="1" x14ac:dyDescent="0.2">
      <c r="A3" s="25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4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8" t="s">
        <v>25</v>
      </c>
      <c r="B6" s="5">
        <f>+B7+B10+B19+B23+B26+B31</f>
        <v>70169727.589999989</v>
      </c>
      <c r="C6" s="5">
        <f t="shared" ref="C6:G6" si="0">+C7+C10+C19+C23+C26+C31</f>
        <v>87266737.400000006</v>
      </c>
      <c r="D6" s="5">
        <f t="shared" si="0"/>
        <v>157436464.98999998</v>
      </c>
      <c r="E6" s="5">
        <f t="shared" si="0"/>
        <v>145558118.09</v>
      </c>
      <c r="F6" s="5">
        <f t="shared" si="0"/>
        <v>143141393.63000003</v>
      </c>
      <c r="G6" s="5">
        <f t="shared" si="0"/>
        <v>11878346.89999998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66913300.679999992</v>
      </c>
      <c r="C10" s="10">
        <f>SUM(C11:C18)</f>
        <v>81654428.590000004</v>
      </c>
      <c r="D10" s="10">
        <f t="shared" ref="D10:G10" si="2">SUM(D11:D18)</f>
        <v>148567729.26999998</v>
      </c>
      <c r="E10" s="10">
        <f t="shared" si="2"/>
        <v>141145973.63</v>
      </c>
      <c r="F10" s="10">
        <f t="shared" si="2"/>
        <v>138838465.17000002</v>
      </c>
      <c r="G10" s="10">
        <f t="shared" si="2"/>
        <v>7421755.6399999782</v>
      </c>
      <c r="H10" s="9">
        <v>0</v>
      </c>
    </row>
    <row r="11" spans="1:8" x14ac:dyDescent="0.2">
      <c r="A11" s="14" t="s">
        <v>4</v>
      </c>
      <c r="B11" s="11">
        <v>57903624.159999996</v>
      </c>
      <c r="C11" s="11">
        <v>50223751.759999998</v>
      </c>
      <c r="D11" s="11">
        <f t="shared" ref="D11:D18" si="3">B11+C11</f>
        <v>108127375.91999999</v>
      </c>
      <c r="E11" s="11">
        <v>105631681.11</v>
      </c>
      <c r="F11" s="11">
        <v>105306232.18000001</v>
      </c>
      <c r="G11" s="11">
        <f t="shared" ref="G11:G18" si="4">D11-E11</f>
        <v>2495694.8099999875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9009676.5199999996</v>
      </c>
      <c r="C18" s="11">
        <v>31430676.829999998</v>
      </c>
      <c r="D18" s="11">
        <f t="shared" si="3"/>
        <v>40440353.349999994</v>
      </c>
      <c r="E18" s="11">
        <v>35514292.520000003</v>
      </c>
      <c r="F18" s="11">
        <v>33532232.989999998</v>
      </c>
      <c r="G18" s="11">
        <f t="shared" si="4"/>
        <v>4926060.8299999908</v>
      </c>
      <c r="H18" s="9" t="s">
        <v>44</v>
      </c>
    </row>
    <row r="19" spans="1:8" x14ac:dyDescent="0.2">
      <c r="A19" s="13" t="s">
        <v>12</v>
      </c>
      <c r="B19" s="10">
        <f>SUM(B20:B22)</f>
        <v>3256426.9099999997</v>
      </c>
      <c r="C19" s="10">
        <f>SUM(C20:C22)</f>
        <v>5612308.8099999996</v>
      </c>
      <c r="D19" s="10">
        <f t="shared" ref="D19:G19" si="5">SUM(D20:D22)</f>
        <v>8868735.7200000007</v>
      </c>
      <c r="E19" s="10">
        <f t="shared" si="5"/>
        <v>4412144.46</v>
      </c>
      <c r="F19" s="10">
        <f t="shared" si="5"/>
        <v>4302928.46</v>
      </c>
      <c r="G19" s="10">
        <f t="shared" si="5"/>
        <v>4456591.2600000007</v>
      </c>
      <c r="H19" s="9">
        <v>0</v>
      </c>
    </row>
    <row r="20" spans="1:8" x14ac:dyDescent="0.2">
      <c r="A20" s="14" t="s">
        <v>13</v>
      </c>
      <c r="B20" s="11">
        <v>2377055.0299999998</v>
      </c>
      <c r="C20" s="11">
        <v>5507601.6299999999</v>
      </c>
      <c r="D20" s="11">
        <f t="shared" ref="D20:D22" si="6">B20+C20</f>
        <v>7884656.6600000001</v>
      </c>
      <c r="E20" s="11">
        <v>3453336.27</v>
      </c>
      <c r="F20" s="11">
        <v>3344120.27</v>
      </c>
      <c r="G20" s="11">
        <f t="shared" ref="G20:G22" si="7">D20-E20</f>
        <v>4431320.3900000006</v>
      </c>
      <c r="H20" s="9" t="s">
        <v>45</v>
      </c>
    </row>
    <row r="21" spans="1:8" x14ac:dyDescent="0.2">
      <c r="A21" s="14" t="s">
        <v>14</v>
      </c>
      <c r="B21" s="11">
        <v>879371.88</v>
      </c>
      <c r="C21" s="11">
        <v>104707.18</v>
      </c>
      <c r="D21" s="11">
        <f t="shared" si="6"/>
        <v>984079.06</v>
      </c>
      <c r="E21" s="11">
        <v>958808.19</v>
      </c>
      <c r="F21" s="11">
        <v>958808.19</v>
      </c>
      <c r="G21" s="11">
        <f t="shared" si="7"/>
        <v>25270.870000000112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6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6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6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5">
      <c r="A37" s="27" t="s">
        <v>65</v>
      </c>
      <c r="B37" s="12">
        <f t="shared" ref="B37:G37" si="17">+B6+B33+B34+B35</f>
        <v>70169727.589999989</v>
      </c>
      <c r="C37" s="12">
        <f t="shared" si="17"/>
        <v>87266737.400000006</v>
      </c>
      <c r="D37" s="12">
        <f t="shared" si="17"/>
        <v>157436464.98999998</v>
      </c>
      <c r="E37" s="12">
        <f t="shared" si="17"/>
        <v>145558118.09</v>
      </c>
      <c r="F37" s="12">
        <f t="shared" si="17"/>
        <v>143141393.63000003</v>
      </c>
      <c r="G37" s="12">
        <f t="shared" si="17"/>
        <v>11878346.89999998</v>
      </c>
    </row>
    <row r="39" spans="1:8" x14ac:dyDescent="0.2">
      <c r="A39" s="28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5:G6" name="Rango1_2_2"/>
    <protectedRange sqref="A37:G37" name="Rango1_1_2"/>
    <protectedRange sqref="B4:G4" name="Rango1_2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2025-01-29T17:33:33Z</cp:lastPrinted>
  <dcterms:created xsi:type="dcterms:W3CDTF">2012-12-11T21:13:37Z</dcterms:created>
  <dcterms:modified xsi:type="dcterms:W3CDTF">2025-01-29T17:33:35Z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