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CUENTA ANUAL 2024\"/>
    </mc:Choice>
  </mc:AlternateContent>
  <bookViews>
    <workbookView xWindow="-105" yWindow="-105" windowWidth="23250" windowHeight="12450" tabRatio="863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<sst xmlns="http://schemas.openxmlformats.org/spreadsheetml/2006/main" count="859" uniqueCount="603">
  <si>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</si>
  <si>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</si>
  <si>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</si>
  <si>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</si>
  <si>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</si>
  <si>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</si>
  <si>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</si>
  <si>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</si>
  <si>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</si>
  <si>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</si>
  <si>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</si>
  <si>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</si>
  <si>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</si>
  <si>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</si>
  <si>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</si>
  <si>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</si>
  <si>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</si>
  <si>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</si>
  <si>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</si>
  <si>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</si>
  <si>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</si>
  <si>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</si>
  <si>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</si>
  <si>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</si>
  <si>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</si>
  <si>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</si>
  <si>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</si>
  <si>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</si>
  <si>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</si>
  <si>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</si>
  <si>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</si>
  <si>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</si>
  <si>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</si>
  <si>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</si>
  <si>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</si>
  <si>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</si>
  <si>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</si>
  <si>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</si>
  <si>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</si>
  <si>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</si>
  <si>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</si>
  <si>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</si>
  <si>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</si>
  <si>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</si>
  <si>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</si>
  <si>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</si>
  <si>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</si>
  <si>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</si>
  <si>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</si>
  <si>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</si>
  <si>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</si>
  <si>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</si>
  <si>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</si>
  <si>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</si>
  <si>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</si>
  <si>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</si>
  <si>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</si>
  <si>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</si>
  <si>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</si>
  <si>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</si>
  <si>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</si>
  <si>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</si>
  <si>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</si>
  <si>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</si>
  <si>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</si>
  <si>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</si>
  <si>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</si>
  <si>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</si>
  <si>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</si>
  <si>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</si>
  <si>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</si>
  <si>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</si>
  <si>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</si>
  <si>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</si>
  <si>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</si>
  <si>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</si>
  <si>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</si>
  <si>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</si>
  <si>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</si>
  <si>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</si>
  <si>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</si>
  <si>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</si>
  <si>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</si>
  <si>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</si>
  <si>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</si>
  <si>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</si>
  <si>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</si>
  <si>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</si>
  <si>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</si>
  <si>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</si>
  <si>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</si>
  <si>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</si>
  <si>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</si>
  <si>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</si>
  <si>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</si>
  <si>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</si>
  <si>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</si>
  <si>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</si>
  <si>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</si>
  <si>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</si>
  <si>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</si>
  <si>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</si>
  <si>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</si>
  <si>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</si>
  <si>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</si>
  <si>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</si>
  <si>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</si>
  <si>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</si>
  <si>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</si>
  <si>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</si>
  <si>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</si>
  <si>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</si>
  <si>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</si>
  <si>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</si>
  <si>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</si>
  <si>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</si>
  <si>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</si>
  <si>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</si>
  <si>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</si>
  <si>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</si>
  <si>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</si>
  <si>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</si>
  <si>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</si>
  <si>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</si>
  <si>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</si>
  <si>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</si>
  <si>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</si>
  <si>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</si>
  <si>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</si>
  <si>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</si>
  <si>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</si>
  <si>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</si>
  <si>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</si>
  <si>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</si>
  <si>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</si>
  <si>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</si>
  <si>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</si>
  <si>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</si>
  <si>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</si>
  <si>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</si>
  <si>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</si>
  <si>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</si>
  <si>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</si>
  <si>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</si>
  <si>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</si>
  <si>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</si>
  <si>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</si>
  <si>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</si>
  <si>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</si>
  <si>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</si>
  <si>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</si>
  <si>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</si>
  <si>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</si>
  <si>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</si>
  <si>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</si>
  <si>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</si>
  <si>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</si>
  <si>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</si>
  <si>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</si>
  <si>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</si>
  <si>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</si>
  <si>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</si>
  <si>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</si>
  <si>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</si>
  <si>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</si>
  <si>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</si>
  <si>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</si>
  <si>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</si>
  <si>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</si>
  <si>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</si>
  <si>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</si>
  <si>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</si>
  <si>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</si>
  <si>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</si>
  <si>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</si>
  <si>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</si>
  <si>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</si>
  <si>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</si>
  <si>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</si>
  <si>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</si>
  <si>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</si>
  <si>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</si>
  <si>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</si>
  <si>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</si>
  <si>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</si>
  <si>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</si>
  <si>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</si>
  <si>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</si>
  <si>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</si>
  <si>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</si>
  <si>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</si>
  <si>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</si>
  <si>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</si>
  <si>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</si>
  <si>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</si>
  <si>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</si>
  <si>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</si>
  <si>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</si>
  <si>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</si>
  <si>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</si>
  <si>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</si>
  <si>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</si>
  <si>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</si>
  <si>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</si>
  <si>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</si>
  <si>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</si>
  <si>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</si>
  <si>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</si>
  <si>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</si>
  <si>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</si>
  <si>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</si>
  <si>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</si>
  <si>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</si>
  <si>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</si>
  <si>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</si>
  <si>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</si>
  <si>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</si>
  <si>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</si>
  <si>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</si>
  <si>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</si>
  <si>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</si>
  <si>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</si>
  <si>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</si>
  <si>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</si>
  <si>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</si>
  <si>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</si>
  <si>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</si>
  <si>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</si>
  <si>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</si>
  <si>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</si>
  <si>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</si>
  <si>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</si>
  <si>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</si>
  <si>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</si>
  <si>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</si>
  <si>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</si>
  <si>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</si>
  <si>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</si>
  <si>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</si>
  <si>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</si>
  <si>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</si>
  <si>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</si>
  <si>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</si>
  <si>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</si>
  <si>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</si>
  <si>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</si>
  <si>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</si>
  <si>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</si>
  <si>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</si>
  <si>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</si>
  <si>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</si>
  <si>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</si>
  <si>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</si>
  <si>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</si>
  <si>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</si>
  <si>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</si>
  <si>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</si>
  <si>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</si>
  <si>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</si>
  <si>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</si>
  <si>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</si>
  <si>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</si>
  <si>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</si>
  <si>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</si>
  <si>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</si>
  <si>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</si>
  <si>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</si>
  <si>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</si>
  <si>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</si>
  <si>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</si>
  <si>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</si>
  <si>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</si>
  <si>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</si>
  <si>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</si>
  <si>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</si>
  <si>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</si>
  <si>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</si>
  <si>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</si>
  <si>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</si>
  <si>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</si>
  <si>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</si>
  <si>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</si>
  <si>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</si>
  <si>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</si>
  <si>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</si>
  <si>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</si>
  <si>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</si>
  <si>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</si>
  <si>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</si>
  <si>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</si>
  <si>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</si>
  <si>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</si>
  <si>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</si>
  <si>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</si>
  <si>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</si>
  <si>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</si>
  <si>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</si>
  <si>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</si>
  <si>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</si>
  <si>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</si>
  <si>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</si>
  <si>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</si>
  <si>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</si>
  <si>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</si>
  <si>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</si>
  <si>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</si>
  <si>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</si>
  <si>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</si>
  <si>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</si>
  <si>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</si>
  <si>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</si>
  <si>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</si>
  <si>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</si>
  <si>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</si>
  <si>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</si>
  <si>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</si>
  <si>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</si>
  <si>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</si>
  <si>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</si>
  <si>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</si>
  <si>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</si>
  <si>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</si>
  <si>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</si>
  <si>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</si>
  <si>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</si>
  <si>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</si>
  <si>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</si>
  <si>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</si>
  <si>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</si>
  <si>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</si>
  <si>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</si>
  <si>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</si>
  <si>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</si>
  <si>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</si>
  <si>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</si>
  <si>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</si>
  <si>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</si>
  <si>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</si>
  <si>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</si>
  <si>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</si>
  <si>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</si>
  <si>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</si>
  <si>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</si>
  <si>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</si>
  <si>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</si>
  <si>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</si>
  <si>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</si>
  <si>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</si>
  <si>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</si>
  <si>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</si>
  <si>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</si>
  <si>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</si>
  <si>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</si>
  <si>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</si>
  <si>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</si>
  <si>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</si>
  <si>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</si>
  <si>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</si>
  <si>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</si>
  <si>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</si>
  <si>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</si>
  <si>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</si>
  <si>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</si>
  <si>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</si>
  <si>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</si>
  <si>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</si>
  <si>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</si>
  <si>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</si>
  <si>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</si>
  <si>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</si>
  <si>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</si>
  <si>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</si>
  <si>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</si>
  <si>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</si>
  <si>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</si>
  <si>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</si>
  <si>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</si>
  <si>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</si>
  <si>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</si>
  <si>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</si>
  <si>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</si>
  <si>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</si>
  <si>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</si>
  <si>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</si>
  <si>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</si>
  <si>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</si>
  <si>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</si>
  <si>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</si>
  <si>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</si>
  <si>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</si>
  <si>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</si>
  <si>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</si>
  <si>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</si>
  <si>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</si>
  <si>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</si>
  <si>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</si>
  <si>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</si>
  <si>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</si>
  <si>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</si>
  <si>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</si>
  <si>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</si>
  <si>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</si>
  <si>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</si>
  <si>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</si>
  <si>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</si>
  <si>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</si>
  <si>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</si>
  <si>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</si>
  <si>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</si>
  <si>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</si>
  <si>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</si>
  <si>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</si>
  <si>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</si>
  <si>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</si>
  <si>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</si>
  <si>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</si>
  <si>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</si>
  <si>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</si>
  <si>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</si>
  <si>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</si>
  <si>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</si>
  <si>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</si>
  <si>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</si>
  <si>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</si>
  <si>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</si>
  <si>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</si>
  <si>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</si>
  <si>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</si>
  <si>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</si>
  <si>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</si>
  <si>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</si>
  <si>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</si>
  <si>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</si>
  <si>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</si>
  <si>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</si>
  <si>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</si>
  <si>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</si>
  <si>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</si>
  <si>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</si>
  <si>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</si>
  <si>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</si>
  <si>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</si>
  <si>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</si>
  <si>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</si>
  <si>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</si>
  <si>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</si>
  <si>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</si>
  <si>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</si>
  <si>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</si>
  <si>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</si>
  <si>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</si>
  <si>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</si>
  <si>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</si>
  <si>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</si>
  <si>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</si>
  <si>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</si>
  <si>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</si>
  <si>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</si>
  <si>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</si>
  <si>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</si>
  <si>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</si>
  <si>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</si>
  <si>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</si>
  <si>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</si>
  <si>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</si>
  <si>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</si>
  <si>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</si>
  <si>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</si>
  <si>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</si>
  <si>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</si>
  <si>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</si>
  <si>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</si>
  <si>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</si>
  <si>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</si>
  <si>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</si>
  <si>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</si>
  <si>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</si>
  <si>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</si>
  <si>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</si>
  <si>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</si>
  <si>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</si>
  <si>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</si>
  <si>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</si>
  <si>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</si>
  <si>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</si>
  <si>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</si>
  <si>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</si>
  <si>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</si>
  <si>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</si>
  <si>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</si>
  <si>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</si>
  <si>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</si>
  <si>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</si>
  <si>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</si>
  <si>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</si>
  <si>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</si>
  <si>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</si>
  <si>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</si>
  <si>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</si>
  <si>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</si>
  <si>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</si>
  <si>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</si>
  <si>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</si>
  <si>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</si>
  <si>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</si>
  <si>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</si>
  <si>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</si>
  <si>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</si>
  <si>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</si>
  <si>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</si>
  <si>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</si>
  <si>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</si>
  <si>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</si>
  <si>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</si>
  <si>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</si>
  <si>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</si>
  <si>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</si>
  <si>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</si>
  <si>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</si>
  <si>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</si>
  <si>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</si>
  <si>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</si>
  <si>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</si>
  <si>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</si>
  <si>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</si>
  <si>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</si>
  <si>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</si>
  <si>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</si>
  <si>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</si>
  <si>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</si>
  <si>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</si>
  <si>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</si>
  <si>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</si>
  <si>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</si>
  <si>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</si>
  <si>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</si>
  <si>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</si>
  <si>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</si>
  <si>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</si>
  <si>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</si>
  <si>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</si>
  <si>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</si>
  <si>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</si>
  <si>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</si>
  <si>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</si>
  <si>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</si>
  <si>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</si>
  <si>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</si>
  <si>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</si>
  <si>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</si>
  <si>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</si>
  <si>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</si>
  <si>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</si>
  <si>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</si>
  <si>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</si>
  <si>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</si>
  <si>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</si>
  <si>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</si>
  <si>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</si>
  <si>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</si>
  <si>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</si>
  <si>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</si>
  <si>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</si>
  <si>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</si>
  <si>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</si>
  <si>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</si>
  <si>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</si>
  <si>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</si>
  <si>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</si>
  <si>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</si>
  <si>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</si>
  <si>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</si>
  <si>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</si>
  <si>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</si>
  <si>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</si>
  <si>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</si>
  <si>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</si>
  <si>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</si>
  <si>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</si>
  <si>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</si>
  <si>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</si>
  <si>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</si>
  <si>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</si>
  <si>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</si>
  <si>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</si>
  <si>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</si>
  <si>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</si>
  <si>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</si>
  <si>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</si>
  <si>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</si>
  <si>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</si>
  <si>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</si>
  <si>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</si>
  <si>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</si>
  <si>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</si>
  <si>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</si>
  <si>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</si>
  <si>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</si>
  <si>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</si>
  <si>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</si>
  <si>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Municipio de Santa Catarina, Gto</t>
  </si>
  <si>
    <t>Del 1 de Enero al 31 de Diciembre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</si>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</sst>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5" fillId="0" borderId="0" xfId="0" applyFont="1" applyAlignment="1">
      <alignment horizontal="left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962025</xdr:colOff>
      <xdr:row>48</xdr:row>
      <xdr:rowOff>0</xdr:rowOff>
    </xdr:from>
    <xdr:ext cx="1962150" cy="704850"/>
    <xdr:sp macro="" textlink="">
      <xdr:nvSpPr>
        <xdr:cNvPr id="2" name="CuadroTexto 1"/>
        <xdr:cNvSpPr txBox="1"/>
      </xdr:nvSpPr>
      <xdr:spPr>
        <a:xfrm>
          <a:off x="962025" y="7143750"/>
          <a:ext cx="1962150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</a:t>
          </a:r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Rogelio Moya Cabrera    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2867025</xdr:colOff>
      <xdr:row>48</xdr:row>
      <xdr:rowOff>9526</xdr:rowOff>
    </xdr:from>
    <xdr:ext cx="2400300" cy="704849"/>
    <xdr:sp macro="" textlink="">
      <xdr:nvSpPr>
        <xdr:cNvPr id="3" name="CuadroTexto 2"/>
        <xdr:cNvSpPr txBox="1"/>
      </xdr:nvSpPr>
      <xdr:spPr>
        <a:xfrm>
          <a:off x="3848100" y="7153276"/>
          <a:ext cx="2400300" cy="7048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Tesorera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Ing. Cecilia Zarazúa Lara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D50" sqref="D50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2" t="s">
        <v>600</v>
      </c>
      <c r="B1" s="163"/>
      <c r="C1" s="115" t="s">
        <v>494</v>
      </c>
      <c r="D1" s="116">
        <v>2024</v>
      </c>
    </row>
    <row r="2" spans="1:4" ht="16.149999999999999" customHeight="1" x14ac:dyDescent="0.2">
      <c r="A2" s="164" t="s">
        <v>493</v>
      </c>
      <c r="B2" s="165"/>
      <c r="C2" s="10" t="s">
        <v>495</v>
      </c>
      <c r="D2" s="117" t="s">
        <v>500</v>
      </c>
    </row>
    <row r="3" spans="1:4" ht="16.149999999999999" customHeight="1" x14ac:dyDescent="0.2">
      <c r="A3" s="166" t="s">
        <v>601</v>
      </c>
      <c r="B3" s="167"/>
      <c r="C3" s="10" t="s">
        <v>496</v>
      </c>
      <c r="D3" s="118">
        <v>4</v>
      </c>
    </row>
    <row r="4" spans="1:4" ht="16.149999999999999" customHeight="1" x14ac:dyDescent="0.2">
      <c r="A4" s="168" t="s">
        <v>515</v>
      </c>
      <c r="B4" s="169"/>
      <c r="C4" s="169"/>
      <c r="D4" s="170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82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16" zoomScaleNormal="100" workbookViewId="0">
      <selection activeCell="B37" sqref="B37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5" t="s">
        <v>600</v>
      </c>
      <c r="B1" s="165"/>
      <c r="C1" s="165"/>
      <c r="D1" s="10" t="s">
        <v>497</v>
      </c>
      <c r="E1" s="19">
        <v>2024</v>
      </c>
    </row>
    <row r="2" spans="1:5" s="11" customFormat="1" ht="18.95" customHeight="1" x14ac:dyDescent="0.25">
      <c r="A2" s="165" t="s">
        <v>502</v>
      </c>
      <c r="B2" s="165"/>
      <c r="C2" s="165"/>
      <c r="D2" s="10" t="s">
        <v>498</v>
      </c>
      <c r="E2" s="19" t="s">
        <v>500</v>
      </c>
    </row>
    <row r="3" spans="1:5" s="11" customFormat="1" ht="18.95" customHeight="1" x14ac:dyDescent="0.25">
      <c r="A3" s="165" t="s">
        <v>601</v>
      </c>
      <c r="B3" s="165"/>
      <c r="C3" s="165"/>
      <c r="D3" s="10" t="s">
        <v>499</v>
      </c>
      <c r="E3" s="19">
        <v>4</v>
      </c>
    </row>
    <row r="4" spans="1:5" s="11" customFormat="1" ht="18.95" customHeight="1" x14ac:dyDescent="0.25">
      <c r="A4" s="165" t="s">
        <v>515</v>
      </c>
      <c r="B4" s="165"/>
      <c r="C4" s="165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9" t="s">
        <v>275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127768605.46999998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9817712.3899999987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1772662.3800000001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1384358.07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388304.31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2326164.08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196626.39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2048607.37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80930.320000000007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1658767.71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1658767.71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3599205.46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3486353.05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112852.41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460912.76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460912.76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117950893.07999998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117712850.66999999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65907434.969999999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20241007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30848374.629999999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716034.07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238042.41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238042.41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106023158.34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75053405.390000001</v>
      </c>
      <c r="D95" s="124">
        <f>C95/$C$94</f>
        <v>0.70789633665991392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40344085.600000001</v>
      </c>
      <c r="D96" s="124">
        <f t="shared" ref="D96:D159" si="0">C96/$C$94</f>
        <v>0.38052144674489613</v>
      </c>
      <c r="E96" s="42"/>
    </row>
    <row r="97" spans="1:5" x14ac:dyDescent="0.2">
      <c r="A97" s="44">
        <v>5111</v>
      </c>
      <c r="B97" s="42" t="s">
        <v>279</v>
      </c>
      <c r="C97" s="45">
        <v>18295022.34</v>
      </c>
      <c r="D97" s="46">
        <f t="shared" si="0"/>
        <v>0.17255685103560742</v>
      </c>
      <c r="E97" s="42"/>
    </row>
    <row r="98" spans="1:5" x14ac:dyDescent="0.2">
      <c r="A98" s="44">
        <v>5112</v>
      </c>
      <c r="B98" s="42" t="s">
        <v>280</v>
      </c>
      <c r="C98" s="45">
        <v>9755561.4900000002</v>
      </c>
      <c r="D98" s="46">
        <f t="shared" si="0"/>
        <v>9.2013496322335644E-2</v>
      </c>
      <c r="E98" s="42"/>
    </row>
    <row r="99" spans="1:5" x14ac:dyDescent="0.2">
      <c r="A99" s="44">
        <v>5113</v>
      </c>
      <c r="B99" s="42" t="s">
        <v>281</v>
      </c>
      <c r="C99" s="45">
        <v>6264922.8799999999</v>
      </c>
      <c r="D99" s="46">
        <f t="shared" si="0"/>
        <v>5.9090136325776615E-2</v>
      </c>
      <c r="E99" s="42"/>
    </row>
    <row r="100" spans="1:5" x14ac:dyDescent="0.2">
      <c r="A100" s="44">
        <v>5114</v>
      </c>
      <c r="B100" s="42" t="s">
        <v>282</v>
      </c>
      <c r="C100" s="45">
        <v>5400.72</v>
      </c>
      <c r="D100" s="46">
        <f t="shared" si="0"/>
        <v>5.0939059772966959E-5</v>
      </c>
      <c r="E100" s="42"/>
    </row>
    <row r="101" spans="1:5" x14ac:dyDescent="0.2">
      <c r="A101" s="44">
        <v>5115</v>
      </c>
      <c r="B101" s="42" t="s">
        <v>283</v>
      </c>
      <c r="C101" s="45">
        <v>6023178.1699999999</v>
      </c>
      <c r="D101" s="46">
        <f t="shared" si="0"/>
        <v>5.6810024001403461E-2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9734050.9800000004</v>
      </c>
      <c r="D103" s="124">
        <f t="shared" si="0"/>
        <v>9.1810611307997378E-2</v>
      </c>
      <c r="E103" s="42"/>
    </row>
    <row r="104" spans="1:5" x14ac:dyDescent="0.2">
      <c r="A104" s="44">
        <v>5121</v>
      </c>
      <c r="B104" s="42" t="s">
        <v>286</v>
      </c>
      <c r="C104" s="45">
        <v>950710.59</v>
      </c>
      <c r="D104" s="46">
        <f t="shared" si="0"/>
        <v>8.9670087637949529E-3</v>
      </c>
      <c r="E104" s="42"/>
    </row>
    <row r="105" spans="1:5" x14ac:dyDescent="0.2">
      <c r="A105" s="44">
        <v>5122</v>
      </c>
      <c r="B105" s="42" t="s">
        <v>287</v>
      </c>
      <c r="C105" s="45">
        <v>694034.34</v>
      </c>
      <c r="D105" s="46">
        <f t="shared" si="0"/>
        <v>6.546063622952434E-3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1760042.45</v>
      </c>
      <c r="D107" s="46">
        <f t="shared" si="0"/>
        <v>1.6600547253608631E-2</v>
      </c>
      <c r="E107" s="42"/>
    </row>
    <row r="108" spans="1:5" x14ac:dyDescent="0.2">
      <c r="A108" s="44">
        <v>5125</v>
      </c>
      <c r="B108" s="42" t="s">
        <v>290</v>
      </c>
      <c r="C108" s="45">
        <v>53354.99</v>
      </c>
      <c r="D108" s="46">
        <f t="shared" si="0"/>
        <v>5.032390171673506E-4</v>
      </c>
      <c r="E108" s="42"/>
    </row>
    <row r="109" spans="1:5" x14ac:dyDescent="0.2">
      <c r="A109" s="44">
        <v>5126</v>
      </c>
      <c r="B109" s="42" t="s">
        <v>291</v>
      </c>
      <c r="C109" s="45">
        <v>4599067.05</v>
      </c>
      <c r="D109" s="46">
        <f t="shared" si="0"/>
        <v>4.3377948006901451E-2</v>
      </c>
      <c r="E109" s="42"/>
    </row>
    <row r="110" spans="1:5" x14ac:dyDescent="0.2">
      <c r="A110" s="44">
        <v>5127</v>
      </c>
      <c r="B110" s="42" t="s">
        <v>292</v>
      </c>
      <c r="C110" s="45">
        <v>716631.1</v>
      </c>
      <c r="D110" s="46">
        <f t="shared" si="0"/>
        <v>6.7591940404366562E-3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960210.46</v>
      </c>
      <c r="D112" s="46">
        <f t="shared" si="0"/>
        <v>9.0566106031358951E-3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24975268.810000006</v>
      </c>
      <c r="D113" s="124">
        <f t="shared" si="0"/>
        <v>0.23556427860702048</v>
      </c>
      <c r="E113" s="42"/>
    </row>
    <row r="114" spans="1:5" x14ac:dyDescent="0.2">
      <c r="A114" s="44">
        <v>5131</v>
      </c>
      <c r="B114" s="42" t="s">
        <v>296</v>
      </c>
      <c r="C114" s="45">
        <v>6928770.9000000004</v>
      </c>
      <c r="D114" s="46">
        <f t="shared" si="0"/>
        <v>6.5351485547907331E-2</v>
      </c>
      <c r="E114" s="42"/>
    </row>
    <row r="115" spans="1:5" x14ac:dyDescent="0.2">
      <c r="A115" s="44">
        <v>5132</v>
      </c>
      <c r="B115" s="42" t="s">
        <v>297</v>
      </c>
      <c r="C115" s="45">
        <v>1283350.8999999999</v>
      </c>
      <c r="D115" s="46">
        <f t="shared" si="0"/>
        <v>1.2104439445998113E-2</v>
      </c>
      <c r="E115" s="42"/>
    </row>
    <row r="116" spans="1:5" x14ac:dyDescent="0.2">
      <c r="A116" s="44">
        <v>5133</v>
      </c>
      <c r="B116" s="42" t="s">
        <v>298</v>
      </c>
      <c r="C116" s="45">
        <v>1974196.96</v>
      </c>
      <c r="D116" s="46">
        <f t="shared" si="0"/>
        <v>1.8620431525620592E-2</v>
      </c>
      <c r="E116" s="42"/>
    </row>
    <row r="117" spans="1:5" x14ac:dyDescent="0.2">
      <c r="A117" s="44">
        <v>5134</v>
      </c>
      <c r="B117" s="42" t="s">
        <v>299</v>
      </c>
      <c r="C117" s="45">
        <v>746474.24</v>
      </c>
      <c r="D117" s="46">
        <f t="shared" si="0"/>
        <v>7.0406716012568838E-3</v>
      </c>
      <c r="E117" s="42"/>
    </row>
    <row r="118" spans="1:5" x14ac:dyDescent="0.2">
      <c r="A118" s="44">
        <v>5135</v>
      </c>
      <c r="B118" s="42" t="s">
        <v>300</v>
      </c>
      <c r="C118" s="45">
        <v>3444453.79</v>
      </c>
      <c r="D118" s="46">
        <f t="shared" si="0"/>
        <v>3.2487749317504436E-2</v>
      </c>
      <c r="E118" s="42"/>
    </row>
    <row r="119" spans="1:5" x14ac:dyDescent="0.2">
      <c r="A119" s="44">
        <v>5136</v>
      </c>
      <c r="B119" s="42" t="s">
        <v>301</v>
      </c>
      <c r="C119" s="45">
        <v>363074.51</v>
      </c>
      <c r="D119" s="46">
        <f t="shared" si="0"/>
        <v>3.4244830628010134E-3</v>
      </c>
      <c r="E119" s="42"/>
    </row>
    <row r="120" spans="1:5" x14ac:dyDescent="0.2">
      <c r="A120" s="44">
        <v>5137</v>
      </c>
      <c r="B120" s="42" t="s">
        <v>302</v>
      </c>
      <c r="C120" s="45">
        <v>203014.22</v>
      </c>
      <c r="D120" s="46">
        <f t="shared" si="0"/>
        <v>1.9148101525985912E-3</v>
      </c>
      <c r="E120" s="42"/>
    </row>
    <row r="121" spans="1:5" x14ac:dyDescent="0.2">
      <c r="A121" s="44">
        <v>5138</v>
      </c>
      <c r="B121" s="42" t="s">
        <v>303</v>
      </c>
      <c r="C121" s="45">
        <v>8776085.4199999999</v>
      </c>
      <c r="D121" s="46">
        <f t="shared" si="0"/>
        <v>8.2775174380831401E-2</v>
      </c>
      <c r="E121" s="42"/>
    </row>
    <row r="122" spans="1:5" x14ac:dyDescent="0.2">
      <c r="A122" s="44">
        <v>5139</v>
      </c>
      <c r="B122" s="42" t="s">
        <v>304</v>
      </c>
      <c r="C122" s="45">
        <v>1255847.8700000001</v>
      </c>
      <c r="D122" s="46">
        <f t="shared" si="0"/>
        <v>1.1845033572502044E-2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28444047.32</v>
      </c>
      <c r="D123" s="124">
        <f t="shared" si="0"/>
        <v>0.26828145629075023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114000</v>
      </c>
      <c r="D124" s="124">
        <f t="shared" si="0"/>
        <v>1.0752367858578547E-3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114000</v>
      </c>
      <c r="D126" s="46">
        <f t="shared" si="0"/>
        <v>1.0752367858578547E-3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5400000</v>
      </c>
      <c r="D127" s="124">
        <f t="shared" si="0"/>
        <v>5.0932268803793118E-2</v>
      </c>
      <c r="E127" s="42"/>
    </row>
    <row r="128" spans="1:5" x14ac:dyDescent="0.2">
      <c r="A128" s="44">
        <v>5221</v>
      </c>
      <c r="B128" s="42" t="s">
        <v>310</v>
      </c>
      <c r="C128" s="45">
        <v>5400000</v>
      </c>
      <c r="D128" s="46">
        <f t="shared" si="0"/>
        <v>5.0932268803793118E-2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22930047.32</v>
      </c>
      <c r="D133" s="124">
        <f t="shared" si="0"/>
        <v>0.21627395070109925</v>
      </c>
      <c r="E133" s="42"/>
    </row>
    <row r="134" spans="1:5" x14ac:dyDescent="0.2">
      <c r="A134" s="44">
        <v>5241</v>
      </c>
      <c r="B134" s="42" t="s">
        <v>314</v>
      </c>
      <c r="C134" s="45">
        <v>22315217.920000002</v>
      </c>
      <c r="D134" s="46">
        <f t="shared" si="0"/>
        <v>0.21047494028086319</v>
      </c>
      <c r="E134" s="42"/>
    </row>
    <row r="135" spans="1:5" x14ac:dyDescent="0.2">
      <c r="A135" s="44">
        <v>5242</v>
      </c>
      <c r="B135" s="42" t="s">
        <v>315</v>
      </c>
      <c r="C135" s="45">
        <v>473300</v>
      </c>
      <c r="D135" s="46">
        <f t="shared" si="0"/>
        <v>4.4641190416361632E-3</v>
      </c>
      <c r="E135" s="42"/>
    </row>
    <row r="136" spans="1:5" x14ac:dyDescent="0.2">
      <c r="A136" s="44">
        <v>5243</v>
      </c>
      <c r="B136" s="42" t="s">
        <v>316</v>
      </c>
      <c r="C136" s="45">
        <v>141529.4</v>
      </c>
      <c r="D136" s="46">
        <f t="shared" si="0"/>
        <v>1.3348913785999181E-3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298756</v>
      </c>
      <c r="D156" s="124">
        <f t="shared" si="0"/>
        <v>2.8178372034714846E-3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298756</v>
      </c>
      <c r="D163" s="124">
        <f t="shared" si="1"/>
        <v>2.8178372034714846E-3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298756</v>
      </c>
      <c r="D165" s="46">
        <f t="shared" si="1"/>
        <v>2.8178372034714846E-3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2226949.6300000004</v>
      </c>
      <c r="D181" s="124">
        <f t="shared" si="1"/>
        <v>2.1004369845864377E-2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2226949.6300000004</v>
      </c>
      <c r="D182" s="124">
        <f t="shared" si="1"/>
        <v>2.1004369845864377E-2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2212735.9300000002</v>
      </c>
      <c r="D187" s="46">
        <f t="shared" si="1"/>
        <v>2.0870307625661326E-2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14213.7</v>
      </c>
      <c r="D189" s="46">
        <f t="shared" si="1"/>
        <v>1.3406222020305079E-4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zoomScale="80" zoomScaleNormal="8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1" t="s">
        <v>600</v>
      </c>
      <c r="B1" s="172"/>
      <c r="C1" s="172"/>
      <c r="D1" s="172"/>
      <c r="E1" s="172"/>
      <c r="F1" s="172"/>
      <c r="G1" s="10" t="s">
        <v>497</v>
      </c>
      <c r="H1" s="19">
        <v>2024</v>
      </c>
    </row>
    <row r="2" spans="1:8" s="11" customFormat="1" ht="18.95" customHeight="1" x14ac:dyDescent="0.25">
      <c r="A2" s="171" t="s">
        <v>501</v>
      </c>
      <c r="B2" s="172"/>
      <c r="C2" s="172"/>
      <c r="D2" s="172"/>
      <c r="E2" s="172"/>
      <c r="F2" s="172"/>
      <c r="G2" s="10" t="s">
        <v>498</v>
      </c>
      <c r="H2" s="19" t="s">
        <v>500</v>
      </c>
    </row>
    <row r="3" spans="1:8" s="11" customFormat="1" ht="18.95" customHeight="1" x14ac:dyDescent="0.25">
      <c r="A3" s="171" t="s">
        <v>601</v>
      </c>
      <c r="B3" s="172"/>
      <c r="C3" s="172"/>
      <c r="D3" s="172"/>
      <c r="E3" s="172"/>
      <c r="F3" s="172"/>
      <c r="G3" s="10" t="s">
        <v>499</v>
      </c>
      <c r="H3" s="19">
        <v>4</v>
      </c>
    </row>
    <row r="4" spans="1:8" s="11" customFormat="1" ht="18.95" customHeight="1" x14ac:dyDescent="0.25">
      <c r="A4" s="171" t="s">
        <v>515</v>
      </c>
      <c r="B4" s="172"/>
      <c r="C4" s="172"/>
      <c r="D4" s="172"/>
      <c r="E4" s="172"/>
      <c r="F4" s="172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-243521.86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1648698.39</v>
      </c>
      <c r="D15" s="18">
        <v>1648698.39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3642253.15</v>
      </c>
      <c r="D16" s="18">
        <v>1949372.86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389444.45</v>
      </c>
      <c r="D20" s="18">
        <v>389444.45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1048825.47</v>
      </c>
      <c r="D23" s="18">
        <v>1048825.47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143625.69</v>
      </c>
      <c r="D24" s="18">
        <v>143625.69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844280.54</v>
      </c>
      <c r="D27" s="18">
        <v>844280.54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323827875.38999999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820000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307792143.39999998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15215731.99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32637032.379999999</v>
      </c>
      <c r="D64" s="18">
        <f t="shared" ref="D64:E64" si="0">SUM(D65:D72)</f>
        <v>2212735.9300000002</v>
      </c>
      <c r="E64" s="18">
        <f t="shared" si="0"/>
        <v>24040362.539999999</v>
      </c>
    </row>
    <row r="65" spans="1:9" x14ac:dyDescent="0.2">
      <c r="A65" s="16">
        <v>1241</v>
      </c>
      <c r="B65" s="14" t="s">
        <v>157</v>
      </c>
      <c r="C65" s="18">
        <v>3261824.2</v>
      </c>
      <c r="D65" s="18">
        <v>357056.16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1151748.1000000001</v>
      </c>
      <c r="D66" s="18">
        <v>148322.10999999999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109753</v>
      </c>
      <c r="D67" s="18">
        <v>3658.46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23323079.219999999</v>
      </c>
      <c r="D68" s="18">
        <v>1566609.54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39440</v>
      </c>
      <c r="D69" s="18">
        <v>0</v>
      </c>
      <c r="E69" s="18">
        <v>24040362.539999999</v>
      </c>
    </row>
    <row r="70" spans="1:9" x14ac:dyDescent="0.2">
      <c r="A70" s="16">
        <v>1246</v>
      </c>
      <c r="B70" s="14" t="s">
        <v>162</v>
      </c>
      <c r="C70" s="18">
        <v>4672411.8600000003</v>
      </c>
      <c r="D70" s="18">
        <v>137089.66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78776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453163.5</v>
      </c>
      <c r="D76" s="18">
        <f>SUM(D77:D81)</f>
        <v>14213.7</v>
      </c>
      <c r="E76" s="18">
        <f>SUM(E77:E81)</f>
        <v>338790</v>
      </c>
    </row>
    <row r="77" spans="1:9" x14ac:dyDescent="0.2">
      <c r="A77" s="16">
        <v>1251</v>
      </c>
      <c r="B77" s="14" t="s">
        <v>167</v>
      </c>
      <c r="C77" s="18">
        <v>84000</v>
      </c>
      <c r="D77" s="18">
        <v>8400</v>
      </c>
      <c r="E77" s="18">
        <v>42700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369163.5</v>
      </c>
      <c r="D80" s="18">
        <v>5813.7</v>
      </c>
      <c r="E80" s="18">
        <v>296090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1064994.25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3730742.61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-2665748.36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8535582.8000000007</v>
      </c>
      <c r="D110" s="18">
        <f>SUM(D111:D119)</f>
        <v>8535582.8000000007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80695.56</v>
      </c>
      <c r="D111" s="18">
        <f>C111</f>
        <v>80695.56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1273694.25</v>
      </c>
      <c r="D112" s="18">
        <f t="shared" ref="D112:D119" si="1">C112</f>
        <v>1273694.25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627036.04</v>
      </c>
      <c r="D113" s="18">
        <f t="shared" si="1"/>
        <v>627036.04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297638.46000000002</v>
      </c>
      <c r="D115" s="18">
        <f t="shared" si="1"/>
        <v>297638.46000000002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951165.42</v>
      </c>
      <c r="D117" s="18">
        <f t="shared" si="1"/>
        <v>951165.42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5305353.07</v>
      </c>
      <c r="D119" s="18">
        <f t="shared" si="1"/>
        <v>5305353.07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5185864.99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5185864.99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3" t="s">
        <v>600</v>
      </c>
      <c r="B1" s="173"/>
      <c r="C1" s="173"/>
      <c r="D1" s="21" t="s">
        <v>497</v>
      </c>
      <c r="E1" s="22">
        <v>2024</v>
      </c>
    </row>
    <row r="2" spans="1:5" ht="18.95" customHeight="1" x14ac:dyDescent="0.2">
      <c r="A2" s="173" t="s">
        <v>503</v>
      </c>
      <c r="B2" s="173"/>
      <c r="C2" s="173"/>
      <c r="D2" s="21" t="s">
        <v>498</v>
      </c>
      <c r="E2" s="22" t="s">
        <v>500</v>
      </c>
    </row>
    <row r="3" spans="1:5" ht="18.95" customHeight="1" x14ac:dyDescent="0.2">
      <c r="A3" s="173" t="s">
        <v>601</v>
      </c>
      <c r="B3" s="173"/>
      <c r="C3" s="173"/>
      <c r="D3" s="21" t="s">
        <v>499</v>
      </c>
      <c r="E3" s="22">
        <v>4</v>
      </c>
    </row>
    <row r="4" spans="1:5" ht="18.95" customHeight="1" x14ac:dyDescent="0.2">
      <c r="A4" s="173" t="s">
        <v>515</v>
      </c>
      <c r="B4" s="173"/>
      <c r="C4" s="173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-78680.91</v>
      </c>
    </row>
    <row r="10" spans="1:5" x14ac:dyDescent="0.2">
      <c r="A10" s="27">
        <v>3120</v>
      </c>
      <c r="B10" s="23" t="s">
        <v>383</v>
      </c>
      <c r="C10" s="28">
        <v>3216068.15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21745447.129999999</v>
      </c>
    </row>
    <row r="16" spans="1:5" x14ac:dyDescent="0.2">
      <c r="A16" s="27">
        <v>3220</v>
      </c>
      <c r="B16" s="23" t="s">
        <v>387</v>
      </c>
      <c r="C16" s="28">
        <v>311835699.29000002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zoomScale="130" zoomScaleNormal="130" workbookViewId="0">
      <selection activeCell="E17" sqref="E1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3" t="s">
        <v>600</v>
      </c>
      <c r="B1" s="173"/>
      <c r="C1" s="173"/>
      <c r="D1" s="21" t="s">
        <v>497</v>
      </c>
      <c r="E1" s="22">
        <v>2024</v>
      </c>
    </row>
    <row r="2" spans="1:5" s="29" customFormat="1" ht="18.95" customHeight="1" x14ac:dyDescent="0.25">
      <c r="A2" s="173" t="s">
        <v>504</v>
      </c>
      <c r="B2" s="173"/>
      <c r="C2" s="173"/>
      <c r="D2" s="21" t="s">
        <v>498</v>
      </c>
      <c r="E2" s="22" t="s">
        <v>500</v>
      </c>
    </row>
    <row r="3" spans="1:5" s="29" customFormat="1" ht="18.95" customHeight="1" x14ac:dyDescent="0.25">
      <c r="A3" s="173" t="s">
        <v>601</v>
      </c>
      <c r="B3" s="173"/>
      <c r="C3" s="173"/>
      <c r="D3" s="21" t="s">
        <v>499</v>
      </c>
      <c r="E3" s="22">
        <v>4</v>
      </c>
    </row>
    <row r="4" spans="1:5" s="29" customFormat="1" ht="18.95" customHeight="1" x14ac:dyDescent="0.25">
      <c r="A4" s="173" t="s">
        <v>515</v>
      </c>
      <c r="B4" s="173"/>
      <c r="C4" s="173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9094754.9900000002</v>
      </c>
      <c r="D10" s="28">
        <v>31622682.789999999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-243521.86</v>
      </c>
      <c r="D12" s="28">
        <v>-243521.86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8851233.1300000008</v>
      </c>
      <c r="D16" s="84">
        <f>SUM(D9:D15)</f>
        <v>31379160.93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34721975.980000004</v>
      </c>
      <c r="D21" s="84">
        <f>SUM(D22:D28)</f>
        <v>25831863.09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32349442.890000001</v>
      </c>
      <c r="D26" s="28">
        <v>25420257.57</v>
      </c>
    </row>
    <row r="27" spans="1:4" x14ac:dyDescent="0.2">
      <c r="A27" s="27">
        <v>1236</v>
      </c>
      <c r="B27" s="23" t="s">
        <v>154</v>
      </c>
      <c r="C27" s="28">
        <v>2372533.09</v>
      </c>
      <c r="D27" s="28">
        <v>411605.52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5057607.93</v>
      </c>
      <c r="D29" s="84">
        <f>SUM(D30:D37)</f>
        <v>2301233.5</v>
      </c>
    </row>
    <row r="30" spans="1:4" x14ac:dyDescent="0.2">
      <c r="A30" s="27">
        <v>1241</v>
      </c>
      <c r="B30" s="23" t="s">
        <v>157</v>
      </c>
      <c r="C30" s="28">
        <v>593694.34</v>
      </c>
      <c r="D30" s="28">
        <v>400934</v>
      </c>
    </row>
    <row r="31" spans="1:4" x14ac:dyDescent="0.2">
      <c r="A31" s="27">
        <v>1242</v>
      </c>
      <c r="B31" s="23" t="s">
        <v>158</v>
      </c>
      <c r="C31" s="28">
        <v>29619.75</v>
      </c>
      <c r="D31" s="28">
        <v>143330</v>
      </c>
    </row>
    <row r="32" spans="1:4" x14ac:dyDescent="0.2">
      <c r="A32" s="27">
        <v>1243</v>
      </c>
      <c r="B32" s="23" t="s">
        <v>159</v>
      </c>
      <c r="C32" s="28">
        <v>109753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3912495</v>
      </c>
      <c r="D33" s="28">
        <v>1726500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412045.84</v>
      </c>
      <c r="D35" s="28">
        <v>30469.5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39779583.910000004</v>
      </c>
      <c r="D44" s="84">
        <f>D21+D29+D38</f>
        <v>28133096.59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520</v>
      </c>
      <c r="C48" s="84">
        <v>21745447.129999999</v>
      </c>
      <c r="D48" s="84">
        <v>50260496.899999999</v>
      </c>
      <c r="E48" s="156"/>
    </row>
    <row r="49" spans="1:4" x14ac:dyDescent="0.2">
      <c r="A49" s="27"/>
      <c r="B49" s="85" t="s">
        <v>509</v>
      </c>
      <c r="C49" s="84">
        <f>C54+C66+C94+C97+C50</f>
        <v>2661348.5600000005</v>
      </c>
      <c r="D49" s="84">
        <f>D54+D66+D94+D97+D50</f>
        <v>1519190.3099999998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2226949.6300000004</v>
      </c>
      <c r="D66" s="84">
        <f>D67+D76+D79+D85</f>
        <v>1376774.64</v>
      </c>
    </row>
    <row r="67" spans="1:4" x14ac:dyDescent="0.2">
      <c r="A67" s="27">
        <v>5510</v>
      </c>
      <c r="B67" s="23" t="s">
        <v>357</v>
      </c>
      <c r="C67" s="28">
        <f>SUM(C68:C75)</f>
        <v>2226949.6300000004</v>
      </c>
      <c r="D67" s="28">
        <f>SUM(D68:D75)</f>
        <v>1376774.64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2212735.9300000002</v>
      </c>
      <c r="D72" s="28">
        <v>1342512.43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14213.7</v>
      </c>
      <c r="D74" s="28">
        <v>34262.21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434398.93</v>
      </c>
      <c r="D97" s="84">
        <f>SUM(D98:D102)</f>
        <v>142415.67000000001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142415.67000000001</v>
      </c>
    </row>
    <row r="99" spans="1:4" x14ac:dyDescent="0.2">
      <c r="A99" s="27">
        <v>2112</v>
      </c>
      <c r="B99" s="23" t="s">
        <v>523</v>
      </c>
      <c r="C99" s="28">
        <v>100566.39999999999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332151.34000000003</v>
      </c>
      <c r="D100" s="28">
        <v>0</v>
      </c>
    </row>
    <row r="101" spans="1:4" x14ac:dyDescent="0.2">
      <c r="A101" s="27">
        <v>2115</v>
      </c>
      <c r="B101" s="23" t="s">
        <v>525</v>
      </c>
      <c r="C101" s="28">
        <v>1681.19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1692880.29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1692880.29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1692880.29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22713915.399999999</v>
      </c>
      <c r="D145" s="84">
        <f>D48+D49+D103-D109-D112</f>
        <v>51779687.210000001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A16" sqref="A1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4" t="s">
        <v>600</v>
      </c>
      <c r="B1" s="175"/>
      <c r="C1" s="176"/>
    </row>
    <row r="2" spans="1:3" s="30" customFormat="1" ht="18" customHeight="1" x14ac:dyDescent="0.25">
      <c r="A2" s="177" t="s">
        <v>505</v>
      </c>
      <c r="B2" s="178"/>
      <c r="C2" s="179"/>
    </row>
    <row r="3" spans="1:3" s="30" customFormat="1" ht="18" customHeight="1" x14ac:dyDescent="0.25">
      <c r="A3" s="177" t="s">
        <v>601</v>
      </c>
      <c r="B3" s="178"/>
      <c r="C3" s="179"/>
    </row>
    <row r="4" spans="1:3" s="32" customFormat="1" ht="18" customHeight="1" x14ac:dyDescent="0.2">
      <c r="A4" s="180" t="s">
        <v>506</v>
      </c>
      <c r="B4" s="181"/>
      <c r="C4" s="182"/>
    </row>
    <row r="5" spans="1:3" s="32" customFormat="1" ht="18" customHeight="1" x14ac:dyDescent="0.2">
      <c r="A5" s="183" t="s">
        <v>405</v>
      </c>
      <c r="B5" s="184"/>
      <c r="C5" s="147">
        <v>2024</v>
      </c>
    </row>
    <row r="6" spans="1:3" x14ac:dyDescent="0.2">
      <c r="A6" s="47" t="s">
        <v>434</v>
      </c>
      <c r="B6" s="47"/>
      <c r="C6" s="92">
        <v>127768605.47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2000000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2000000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125768605.47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topLeftCell="A10" workbookViewId="0">
      <selection activeCell="B37" sqref="B37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5" t="s">
        <v>600</v>
      </c>
      <c r="B1" s="186"/>
      <c r="C1" s="187"/>
    </row>
    <row r="2" spans="1:3" s="33" customFormat="1" ht="18.95" customHeight="1" x14ac:dyDescent="0.25">
      <c r="A2" s="188" t="s">
        <v>507</v>
      </c>
      <c r="B2" s="189"/>
      <c r="C2" s="190"/>
    </row>
    <row r="3" spans="1:3" s="33" customFormat="1" ht="18.95" customHeight="1" x14ac:dyDescent="0.25">
      <c r="A3" s="188" t="s">
        <v>601</v>
      </c>
      <c r="B3" s="189"/>
      <c r="C3" s="190"/>
    </row>
    <row r="4" spans="1:3" x14ac:dyDescent="0.2">
      <c r="A4" s="180" t="s">
        <v>506</v>
      </c>
      <c r="B4" s="181"/>
      <c r="C4" s="182"/>
    </row>
    <row r="5" spans="1:3" ht="22.15" customHeight="1" x14ac:dyDescent="0.2">
      <c r="A5" s="191" t="s">
        <v>405</v>
      </c>
      <c r="B5" s="192"/>
      <c r="C5" s="147">
        <v>2024</v>
      </c>
    </row>
    <row r="6" spans="1:3" x14ac:dyDescent="0.2">
      <c r="A6" s="72" t="s">
        <v>447</v>
      </c>
      <c r="B6" s="47"/>
      <c r="C6" s="96">
        <v>145605902.09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41809693.379999995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593694.34</v>
      </c>
    </row>
    <row r="12" spans="1:3" x14ac:dyDescent="0.2">
      <c r="A12" s="78">
        <v>2.4</v>
      </c>
      <c r="B12" s="65" t="s">
        <v>158</v>
      </c>
      <c r="C12" s="97">
        <v>29619.75</v>
      </c>
    </row>
    <row r="13" spans="1:3" x14ac:dyDescent="0.2">
      <c r="A13" s="78">
        <v>2.5</v>
      </c>
      <c r="B13" s="65" t="s">
        <v>159</v>
      </c>
      <c r="C13" s="97">
        <v>109753</v>
      </c>
    </row>
    <row r="14" spans="1:3" x14ac:dyDescent="0.2">
      <c r="A14" s="78">
        <v>2.6</v>
      </c>
      <c r="B14" s="65" t="s">
        <v>160</v>
      </c>
      <c r="C14" s="97">
        <v>3912495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412045.84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34379552.359999999</v>
      </c>
    </row>
    <row r="21" spans="1:3" x14ac:dyDescent="0.2">
      <c r="A21" s="78" t="s">
        <v>477</v>
      </c>
      <c r="B21" s="65" t="s">
        <v>452</v>
      </c>
      <c r="C21" s="97">
        <v>2372533.09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2226949.63</v>
      </c>
    </row>
    <row r="32" spans="1:3" x14ac:dyDescent="0.2">
      <c r="A32" s="78" t="s">
        <v>469</v>
      </c>
      <c r="B32" s="65" t="s">
        <v>357</v>
      </c>
      <c r="C32" s="97">
        <v>2226949.63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106023158.34</v>
      </c>
    </row>
    <row r="42" spans="1:3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19" workbookViewId="0">
      <selection activeCell="B37" sqref="B37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3" t="s">
        <v>600</v>
      </c>
      <c r="B1" s="194"/>
      <c r="C1" s="194"/>
      <c r="D1" s="194"/>
      <c r="E1" s="194"/>
      <c r="F1" s="194"/>
      <c r="G1" s="21" t="s">
        <v>497</v>
      </c>
      <c r="H1" s="22">
        <v>2024</v>
      </c>
    </row>
    <row r="2" spans="1:10" ht="18.95" customHeight="1" x14ac:dyDescent="0.2">
      <c r="A2" s="173" t="s">
        <v>508</v>
      </c>
      <c r="B2" s="194"/>
      <c r="C2" s="194"/>
      <c r="D2" s="194"/>
      <c r="E2" s="194"/>
      <c r="F2" s="194"/>
      <c r="G2" s="21" t="s">
        <v>498</v>
      </c>
      <c r="H2" s="22" t="s">
        <v>500</v>
      </c>
    </row>
    <row r="3" spans="1:10" ht="18.95" customHeight="1" x14ac:dyDescent="0.2">
      <c r="A3" s="195" t="s">
        <v>601</v>
      </c>
      <c r="B3" s="196"/>
      <c r="C3" s="196"/>
      <c r="D3" s="196"/>
      <c r="E3" s="196"/>
      <c r="F3" s="196"/>
      <c r="G3" s="21" t="s">
        <v>499</v>
      </c>
      <c r="H3" s="22">
        <v>4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161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3" t="s">
        <v>552</v>
      </c>
      <c r="C39" s="193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0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0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3" t="s">
        <v>553</v>
      </c>
      <c r="C48" s="193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0</v>
      </c>
    </row>
    <row r="51" spans="1:3" x14ac:dyDescent="0.2">
      <c r="A51" s="23">
        <v>8220</v>
      </c>
      <c r="B51" s="112" t="s">
        <v>46</v>
      </c>
      <c r="C51" s="114">
        <v>0</v>
      </c>
    </row>
    <row r="52" spans="1:3" x14ac:dyDescent="0.2">
      <c r="A52" s="23">
        <v>8230</v>
      </c>
      <c r="B52" s="112" t="s">
        <v>599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0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Vanesa</cp:lastModifiedBy>
  <cp:lastPrinted>2025-02-27T17:23:24Z</cp:lastPrinted>
  <dcterms:created xsi:type="dcterms:W3CDTF">2012-12-11T20:36:24Z</dcterms:created>
  <dcterms:modified xsi:type="dcterms:W3CDTF">2025-02-27T17:23:29Z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