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osab\OneDrive\Documentos\Cuenta Pública\3ER TRIMESTRE 2025\3er trimestre 2025\"/>
    </mc:Choice>
  </mc:AlternateContent>
  <xr:revisionPtr revIDLastSave="0" documentId="13_ncr:1_{3A67AFEC-5148-4B01-8226-C08B32992825}" xr6:coauthVersionLast="47" xr6:coauthVersionMax="47" xr10:uidLastSave="{00000000-0000-0000-0000-000000000000}"/>
  <bookViews>
    <workbookView xWindow="390" yWindow="390" windowWidth="21600" windowHeight="11295" tabRatio="885" activeTab="3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COG!$A$3:$G$75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9" i="4" l="1"/>
  <c r="G29" i="4" s="1"/>
  <c r="D28" i="4"/>
  <c r="G28" i="4" s="1"/>
  <c r="D27" i="4"/>
  <c r="G27" i="4" s="1"/>
  <c r="D26" i="4"/>
  <c r="G26" i="4" s="1"/>
  <c r="D25" i="4"/>
  <c r="G25" i="4" s="1"/>
  <c r="D24" i="4"/>
  <c r="G24" i="4" s="1"/>
  <c r="D23" i="4"/>
  <c r="G23" i="4" s="1"/>
  <c r="D22" i="4"/>
  <c r="G22" i="4" s="1"/>
  <c r="D21" i="4"/>
  <c r="G21" i="4" s="1"/>
  <c r="D20" i="4"/>
  <c r="G20" i="4" s="1"/>
  <c r="D19" i="4"/>
  <c r="G19" i="4" s="1"/>
  <c r="D18" i="4"/>
  <c r="G18" i="4" s="1"/>
  <c r="D17" i="4"/>
  <c r="G17" i="4" s="1"/>
  <c r="D16" i="4"/>
  <c r="G16" i="4" s="1"/>
  <c r="D15" i="4"/>
  <c r="G15" i="4" s="1"/>
  <c r="D14" i="4"/>
  <c r="G14" i="4" s="1"/>
  <c r="D13" i="4"/>
  <c r="G13" i="4" s="1"/>
  <c r="D12" i="4"/>
  <c r="G12" i="4" s="1"/>
  <c r="D31" i="4"/>
  <c r="F32" i="4"/>
  <c r="E32" i="4"/>
  <c r="C32" i="4"/>
  <c r="B32" i="4"/>
  <c r="G31" i="4" l="1"/>
  <c r="D30" i="4"/>
  <c r="G30" i="4" s="1"/>
  <c r="F66" i="4" l="1"/>
  <c r="E66" i="4"/>
  <c r="C66" i="4"/>
  <c r="B66" i="4"/>
  <c r="D64" i="4"/>
  <c r="G64" i="4" s="1"/>
  <c r="D60" i="4"/>
  <c r="G60" i="4" s="1"/>
  <c r="D62" i="4"/>
  <c r="G62" i="4" s="1"/>
  <c r="D58" i="4"/>
  <c r="G58" i="4" s="1"/>
  <c r="D56" i="4"/>
  <c r="G56" i="4" s="1"/>
  <c r="D54" i="4"/>
  <c r="G54" i="4" s="1"/>
  <c r="D52" i="4"/>
  <c r="G52" i="4" s="1"/>
  <c r="D50" i="4"/>
  <c r="G50" i="4" s="1"/>
  <c r="F43" i="4"/>
  <c r="E43" i="4"/>
  <c r="D41" i="4"/>
  <c r="G41" i="4" s="1"/>
  <c r="D40" i="4"/>
  <c r="G40" i="4" s="1"/>
  <c r="D39" i="4"/>
  <c r="G39" i="4" s="1"/>
  <c r="D38" i="4"/>
  <c r="G38" i="4" s="1"/>
  <c r="C43" i="4"/>
  <c r="B43" i="4"/>
  <c r="D11" i="4"/>
  <c r="G11" i="4" s="1"/>
  <c r="D10" i="4"/>
  <c r="G10" i="4" s="1"/>
  <c r="D9" i="4"/>
  <c r="G9" i="4" s="1"/>
  <c r="D8" i="4"/>
  <c r="G8" i="4" s="1"/>
  <c r="D7" i="4"/>
  <c r="G7" i="4" s="1"/>
  <c r="D6" i="4"/>
  <c r="G6" i="4" s="1"/>
  <c r="D5" i="4"/>
  <c r="G5" i="4" l="1"/>
  <c r="G32" i="4" s="1"/>
  <c r="D32" i="4"/>
  <c r="G66" i="4"/>
  <c r="D66" i="4"/>
  <c r="G43" i="4"/>
  <c r="D43" i="4"/>
  <c r="D39" i="5" l="1"/>
  <c r="G39" i="5" s="1"/>
  <c r="D38" i="5"/>
  <c r="G38" i="5" s="1"/>
  <c r="D37" i="5"/>
  <c r="D36" i="5"/>
  <c r="G36" i="5" s="1"/>
  <c r="D33" i="5"/>
  <c r="G33" i="5" s="1"/>
  <c r="D32" i="5"/>
  <c r="G32" i="5" s="1"/>
  <c r="D31" i="5"/>
  <c r="G31" i="5" s="1"/>
  <c r="D30" i="5"/>
  <c r="G30" i="5" s="1"/>
  <c r="D29" i="5"/>
  <c r="G29" i="5" s="1"/>
  <c r="D28" i="5"/>
  <c r="G28" i="5" s="1"/>
  <c r="D27" i="5"/>
  <c r="G27" i="5" s="1"/>
  <c r="D26" i="5"/>
  <c r="G26" i="5" s="1"/>
  <c r="D25" i="5"/>
  <c r="G25" i="5" s="1"/>
  <c r="D22" i="5"/>
  <c r="G22" i="5" s="1"/>
  <c r="D21" i="5"/>
  <c r="G21" i="5" s="1"/>
  <c r="D20" i="5"/>
  <c r="G20" i="5" s="1"/>
  <c r="D19" i="5"/>
  <c r="G19" i="5" s="1"/>
  <c r="D18" i="5"/>
  <c r="G18" i="5" s="1"/>
  <c r="D17" i="5"/>
  <c r="G17" i="5" s="1"/>
  <c r="D16" i="5"/>
  <c r="G16" i="5" s="1"/>
  <c r="D13" i="5"/>
  <c r="G13" i="5" s="1"/>
  <c r="D12" i="5"/>
  <c r="D11" i="5"/>
  <c r="G11" i="5" s="1"/>
  <c r="D10" i="5"/>
  <c r="G10" i="5" s="1"/>
  <c r="D9" i="5"/>
  <c r="G9" i="5" s="1"/>
  <c r="D8" i="5"/>
  <c r="G8" i="5" s="1"/>
  <c r="D7" i="5"/>
  <c r="G7" i="5" s="1"/>
  <c r="D6" i="5"/>
  <c r="G6" i="5" s="1"/>
  <c r="F35" i="5"/>
  <c r="F24" i="5"/>
  <c r="F15" i="5"/>
  <c r="F5" i="5"/>
  <c r="E35" i="5"/>
  <c r="E24" i="5"/>
  <c r="E15" i="5"/>
  <c r="E5" i="5"/>
  <c r="C35" i="5"/>
  <c r="C24" i="5"/>
  <c r="C15" i="5"/>
  <c r="C5" i="5"/>
  <c r="B35" i="5"/>
  <c r="B24" i="5"/>
  <c r="B15" i="5"/>
  <c r="B5" i="5"/>
  <c r="F15" i="8"/>
  <c r="E15" i="8"/>
  <c r="D13" i="8"/>
  <c r="G13" i="8" s="1"/>
  <c r="D11" i="8"/>
  <c r="G11" i="8" s="1"/>
  <c r="D9" i="8"/>
  <c r="G9" i="8" s="1"/>
  <c r="D7" i="8"/>
  <c r="G7" i="8" s="1"/>
  <c r="D5" i="8"/>
  <c r="G5" i="8" s="1"/>
  <c r="C15" i="8"/>
  <c r="B15" i="8"/>
  <c r="D5" i="6"/>
  <c r="G5" i="6" s="1"/>
  <c r="D6" i="6"/>
  <c r="G6" i="6" s="1"/>
  <c r="D7" i="6"/>
  <c r="G7" i="6" s="1"/>
  <c r="D8" i="6"/>
  <c r="G8" i="6" s="1"/>
  <c r="D9" i="6"/>
  <c r="G9" i="6" s="1"/>
  <c r="D10" i="6"/>
  <c r="G10" i="6" s="1"/>
  <c r="D11" i="6"/>
  <c r="G11" i="6" s="1"/>
  <c r="D75" i="6"/>
  <c r="G75" i="6" s="1"/>
  <c r="D74" i="6"/>
  <c r="G74" i="6" s="1"/>
  <c r="D73" i="6"/>
  <c r="G73" i="6" s="1"/>
  <c r="D72" i="6"/>
  <c r="G72" i="6" s="1"/>
  <c r="D71" i="6"/>
  <c r="G71" i="6" s="1"/>
  <c r="D70" i="6"/>
  <c r="G70" i="6" s="1"/>
  <c r="D69" i="6"/>
  <c r="G69" i="6" s="1"/>
  <c r="D67" i="6"/>
  <c r="G67" i="6" s="1"/>
  <c r="D66" i="6"/>
  <c r="G66" i="6" s="1"/>
  <c r="D65" i="6"/>
  <c r="G65" i="6" s="1"/>
  <c r="D63" i="6"/>
  <c r="G63" i="6" s="1"/>
  <c r="D62" i="6"/>
  <c r="G62" i="6" s="1"/>
  <c r="D61" i="6"/>
  <c r="G61" i="6" s="1"/>
  <c r="D60" i="6"/>
  <c r="G60" i="6" s="1"/>
  <c r="D59" i="6"/>
  <c r="G59" i="6" s="1"/>
  <c r="D58" i="6"/>
  <c r="G58" i="6" s="1"/>
  <c r="D57" i="6"/>
  <c r="G57" i="6" s="1"/>
  <c r="D55" i="6"/>
  <c r="G55" i="6" s="1"/>
  <c r="D54" i="6"/>
  <c r="G54" i="6" s="1"/>
  <c r="D53" i="6"/>
  <c r="G53" i="6" s="1"/>
  <c r="D51" i="6"/>
  <c r="G51" i="6" s="1"/>
  <c r="D50" i="6"/>
  <c r="G50" i="6" s="1"/>
  <c r="D49" i="6"/>
  <c r="G49" i="6" s="1"/>
  <c r="D48" i="6"/>
  <c r="G48" i="6" s="1"/>
  <c r="D47" i="6"/>
  <c r="G47" i="6" s="1"/>
  <c r="D46" i="6"/>
  <c r="G46" i="6" s="1"/>
  <c r="D45" i="6"/>
  <c r="G45" i="6" s="1"/>
  <c r="D44" i="6"/>
  <c r="G44" i="6" s="1"/>
  <c r="D43" i="6"/>
  <c r="G43" i="6" s="1"/>
  <c r="D41" i="6"/>
  <c r="G41" i="6" s="1"/>
  <c r="D40" i="6"/>
  <c r="G40" i="6" s="1"/>
  <c r="D39" i="6"/>
  <c r="G39" i="6" s="1"/>
  <c r="D38" i="6"/>
  <c r="G38" i="6" s="1"/>
  <c r="D37" i="6"/>
  <c r="G37" i="6" s="1"/>
  <c r="D36" i="6"/>
  <c r="G36" i="6" s="1"/>
  <c r="D35" i="6"/>
  <c r="G35" i="6" s="1"/>
  <c r="D34" i="6"/>
  <c r="G34" i="6" s="1"/>
  <c r="D33" i="6"/>
  <c r="G33" i="6" s="1"/>
  <c r="D31" i="6"/>
  <c r="G31" i="6" s="1"/>
  <c r="D30" i="6"/>
  <c r="G30" i="6" s="1"/>
  <c r="D29" i="6"/>
  <c r="G29" i="6" s="1"/>
  <c r="D28" i="6"/>
  <c r="G28" i="6" s="1"/>
  <c r="D27" i="6"/>
  <c r="G27" i="6" s="1"/>
  <c r="D26" i="6"/>
  <c r="G26" i="6" s="1"/>
  <c r="D25" i="6"/>
  <c r="G25" i="6" s="1"/>
  <c r="D24" i="6"/>
  <c r="G24" i="6" s="1"/>
  <c r="D23" i="6"/>
  <c r="G23" i="6" s="1"/>
  <c r="D21" i="6"/>
  <c r="G21" i="6" s="1"/>
  <c r="D20" i="6"/>
  <c r="G20" i="6" s="1"/>
  <c r="D19" i="6"/>
  <c r="G19" i="6" s="1"/>
  <c r="D18" i="6"/>
  <c r="G18" i="6" s="1"/>
  <c r="D17" i="6"/>
  <c r="G17" i="6" s="1"/>
  <c r="D16" i="6"/>
  <c r="G16" i="6" s="1"/>
  <c r="D15" i="6"/>
  <c r="G15" i="6" s="1"/>
  <c r="D14" i="6"/>
  <c r="G14" i="6" s="1"/>
  <c r="D13" i="6"/>
  <c r="G13" i="6" s="1"/>
  <c r="F68" i="6"/>
  <c r="F64" i="6"/>
  <c r="F56" i="6"/>
  <c r="F52" i="6"/>
  <c r="F42" i="6"/>
  <c r="F32" i="6"/>
  <c r="F22" i="6"/>
  <c r="F12" i="6"/>
  <c r="F4" i="6"/>
  <c r="E68" i="6"/>
  <c r="E64" i="6"/>
  <c r="E56" i="6"/>
  <c r="E52" i="6"/>
  <c r="E42" i="6"/>
  <c r="E32" i="6"/>
  <c r="E22" i="6"/>
  <c r="E12" i="6"/>
  <c r="E4" i="6"/>
  <c r="C68" i="6"/>
  <c r="C64" i="6"/>
  <c r="C56" i="6"/>
  <c r="C52" i="6"/>
  <c r="C42" i="6"/>
  <c r="C32" i="6"/>
  <c r="C22" i="6"/>
  <c r="C12" i="6"/>
  <c r="C4" i="6"/>
  <c r="B68" i="6"/>
  <c r="B64" i="6"/>
  <c r="B56" i="6"/>
  <c r="B52" i="6"/>
  <c r="B42" i="6"/>
  <c r="B32" i="6"/>
  <c r="B22" i="6"/>
  <c r="B12" i="6"/>
  <c r="B4" i="6"/>
  <c r="D52" i="6" l="1"/>
  <c r="G52" i="6" s="1"/>
  <c r="D42" i="6"/>
  <c r="G42" i="6" s="1"/>
  <c r="D68" i="6"/>
  <c r="G68" i="6" s="1"/>
  <c r="D12" i="6"/>
  <c r="G12" i="6" s="1"/>
  <c r="D22" i="6"/>
  <c r="G22" i="6" s="1"/>
  <c r="D32" i="6"/>
  <c r="G32" i="6" s="1"/>
  <c r="D64" i="6"/>
  <c r="G64" i="6" s="1"/>
  <c r="D56" i="6"/>
  <c r="G56" i="6" s="1"/>
  <c r="F76" i="6"/>
  <c r="B76" i="6"/>
  <c r="C76" i="6"/>
  <c r="D4" i="6"/>
  <c r="E76" i="6"/>
  <c r="D15" i="8"/>
  <c r="B41" i="5"/>
  <c r="G24" i="5"/>
  <c r="G15" i="5"/>
  <c r="D35" i="5"/>
  <c r="G37" i="5"/>
  <c r="G35" i="5" s="1"/>
  <c r="D5" i="5"/>
  <c r="G12" i="5"/>
  <c r="G5" i="5" s="1"/>
  <c r="C41" i="5"/>
  <c r="E41" i="5"/>
  <c r="F41" i="5"/>
  <c r="D24" i="5"/>
  <c r="D15" i="5"/>
  <c r="G15" i="8"/>
  <c r="D41" i="5" l="1"/>
  <c r="D76" i="6"/>
  <c r="G4" i="6"/>
  <c r="G76" i="6" s="1"/>
  <c r="G41" i="5"/>
</calcChain>
</file>

<file path=xl/sharedStrings.xml><?xml version="1.0" encoding="utf-8"?>
<sst xmlns="http://schemas.openxmlformats.org/spreadsheetml/2006/main" count="210" uniqueCount="159">
  <si>
    <t>Gasto Corriente</t>
  </si>
  <si>
    <t>Gasto de Capital</t>
  </si>
  <si>
    <t>Amortización de la Deuda y Disminución de Pasivos</t>
  </si>
  <si>
    <t>Relaciones Exteriores</t>
  </si>
  <si>
    <t>Otros Asuntos Sociales</t>
  </si>
  <si>
    <t>Comunicaciones</t>
  </si>
  <si>
    <t>Turismo</t>
  </si>
  <si>
    <t>Adeudos de Ejercicios Fiscales Anteriores</t>
  </si>
  <si>
    <t>Poder Ejecutivo</t>
  </si>
  <si>
    <t>Poder Legislativo</t>
  </si>
  <si>
    <t>Poder Judicial</t>
  </si>
  <si>
    <t>Instituciones Públicas de la Seguridad Social</t>
  </si>
  <si>
    <t>Entidades Paraestatales y Fideicomisos No Empresariales y No Financieros</t>
  </si>
  <si>
    <t>Entidades Paraestatales Empresariales No Financieras con Participación Estatal Mayoritaria</t>
  </si>
  <si>
    <t>Fideicomisos Financieros Públicos con Participación Estatal Mayoritaria</t>
  </si>
  <si>
    <t>Gobierno</t>
  </si>
  <si>
    <t>Justicia</t>
  </si>
  <si>
    <t>Seguridad Nacional</t>
  </si>
  <si>
    <t>Otros Servicios Generales</t>
  </si>
  <si>
    <t>Desarrollo Social</t>
  </si>
  <si>
    <t>Salud</t>
  </si>
  <si>
    <t>Transporte</t>
  </si>
  <si>
    <t>Asuntos Financieros y Hacendarios</t>
  </si>
  <si>
    <t>Agropecuaria, Silvicultura, Pesca y Caza</t>
  </si>
  <si>
    <t>Transferencias, Participaciones y Aportaciones Entre Diferentes Niveles y Ordenes de Gobierno</t>
  </si>
  <si>
    <t>Fideicomisos Empresariales No Financieros con Participación Estatal Mayoritaria</t>
  </si>
  <si>
    <t>Entidades Paraestatales Empresariales Financieras Monetarias con Participación Estatal Mayoritaria</t>
  </si>
  <si>
    <t>Vivienda y Servicios a la Comunidad</t>
  </si>
  <si>
    <t>Asuntos Económicos, Comerciales y Laborales en General</t>
  </si>
  <si>
    <t>Combustibles y Energía</t>
  </si>
  <si>
    <t>Otras Industrias y Otros Asuntos Económicos</t>
  </si>
  <si>
    <t>Otras no Clasificadas en Funciones Anteriores</t>
  </si>
  <si>
    <t>Saneamiento del Sistema Financiero</t>
  </si>
  <si>
    <t>Seguridad Social</t>
  </si>
  <si>
    <t>Previsiones</t>
  </si>
  <si>
    <t>Donativos</t>
  </si>
  <si>
    <t>Participaciones</t>
  </si>
  <si>
    <t>Aportaciones</t>
  </si>
  <si>
    <t>Convenios</t>
  </si>
  <si>
    <t>Pensiones y Jubilaciones</t>
  </si>
  <si>
    <t>Legislación</t>
  </si>
  <si>
    <t>Asuntos de Orden Público y de Seguridad Interior</t>
  </si>
  <si>
    <t>Protección Ambiental</t>
  </si>
  <si>
    <t>Recreación, Cultura y Otras Manifestaciones Sociales</t>
  </si>
  <si>
    <t>Educación</t>
  </si>
  <si>
    <t>Protección Social</t>
  </si>
  <si>
    <t>Desarrollo Económico</t>
  </si>
  <si>
    <t>Minería, Manufacturas y Construcción</t>
  </si>
  <si>
    <t>Ciencia, Tecnología e Innovación</t>
  </si>
  <si>
    <t>Transacciones de la Deuda Pública / Costo Financiero de la Deuda</t>
  </si>
  <si>
    <t>Concepto</t>
  </si>
  <si>
    <t>Aprobado</t>
  </si>
  <si>
    <t>Modificado</t>
  </si>
  <si>
    <t>Devengado</t>
  </si>
  <si>
    <t>Pagado</t>
  </si>
  <si>
    <t>Subejercicio</t>
  </si>
  <si>
    <t>Egresos</t>
  </si>
  <si>
    <t>Servicios Personales</t>
  </si>
  <si>
    <t>Servicios Generales</t>
  </si>
  <si>
    <t>Inversión Pública</t>
  </si>
  <si>
    <t>Deuda Pública</t>
  </si>
  <si>
    <t>Remuneraciones al Personal de Carácter Permanente</t>
  </si>
  <si>
    <t>Remuneraciones al Personal de Carácter Transitorio</t>
  </si>
  <si>
    <t>Remuneraciones Adicionales y Especiales</t>
  </si>
  <si>
    <t>Otras Prestaciones Sociales y Económicas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</si>
  <si>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</si>
  <si>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</si>
  <si>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</si>
  <si>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</si>
  <si>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</si>
  <si>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</si>
  <si>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</si>
  <si>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</si>
  <si>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</si>
  <si>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</si>
  <si>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</si>
  <si>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</si>
  <si>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</si>
  <si>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</si>
  <si>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</si>
  <si>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</si>
  <si>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</si>
  <si>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Transferencias Internas y Asignaciones al Sector Público</t>
  </si>
  <si>
    <t>Transferencias al Resto del Sector Público</t>
  </si>
  <si>
    <t>Subsidios y Subvenciones</t>
  </si>
  <si>
    <t>Ayudas Sociales</t>
  </si>
  <si>
    <t>Transferencias a Fideicomisos, Mandatos y Otros Análogos</t>
  </si>
  <si>
    <t>Transferencias a la Seguridad Social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</si>
  <si>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</si>
  <si>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</si>
  <si>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</si>
  <si>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</si>
  <si>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</si>
  <si>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</si>
  <si>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</si>
  <si>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</si>
  <si>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</si>
  <si>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</si>
  <si>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</si>
  <si>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</si>
  <si>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</si>
  <si>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</si>
  <si>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</si>
  <si>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</si>
  <si>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</si>
  <si>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</si>
  <si>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</si>
  <si>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</si>
  <si>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</si>
  <si>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</si>
  <si>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</si>
  <si>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</si>
  <si>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</si>
  <si>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</si>
  <si>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Ampliaciones/ (Reducciones)</t>
  </si>
  <si>
    <t>“Bajo protesta de decir verdad declaramos que los Estados Financieros y sus notas, son razonablemente correctos y son responsabilidad del emisor”</t>
  </si>
  <si>
    <t>Coordinación de la Política de Gobierno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</si>
  <si>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</si>
  <si>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</si>
  <si>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</si>
  <si>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</si>
  <si>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</si>
  <si>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Total del Egreso</t>
  </si>
  <si>
    <t>Órganos Autónomos</t>
  </si>
  <si>
    <t>Entidades Paraestatales Empresariales Financieras No Monetarias con Participación Estatal Mayoritaria</t>
  </si>
  <si>
    <t>Entidades Paramunicipales (en sus diferentes clasificaciones)</t>
  </si>
  <si>
    <t>Servicios de Comunicación Social y Publicidad</t>
  </si>
  <si>
    <t>Inversiones Para el Fomento de Actividades Productivas</t>
  </si>
  <si>
    <t>MUNICIPIO DE SANTA CATARINA, GTO
Estado Analítico del Ejercicio del Presupuesto de Egresos
Clasificación por Objeto del Gasto (Capítulo y Concepto)
Del 1 de Enero al 30 de Septiembre de 2025
(Cifras en Pesos)</t>
  </si>
  <si>
    <t>MUNICIPIO DE SANTA CATARINA, GTO
Estado Analítico del Ejercicio del Presupuesto de Egresos
Clasificación Económica (por Tipo de Gasto)
Del 1 de Enero al 30 de Septiembre de 2025
(Cifras en Pesos)</t>
  </si>
  <si>
    <t>31111M340010000 DESPACHO DEL PRESIDENTE</t>
  </si>
  <si>
    <t>31111M340020000 SINDICATURA</t>
  </si>
  <si>
    <t>31111M340030000 DESPACHO DE REGIDORES</t>
  </si>
  <si>
    <t>31111M340040000 SECRETARIA DE H. AYUNTAM</t>
  </si>
  <si>
    <t>31111M340050000 DIRECCION DE PLANEACION</t>
  </si>
  <si>
    <t>31111M340060000 COORDINACION DE UMAIP</t>
  </si>
  <si>
    <t>31111M340070000 COORDINACION DE COMUNICA</t>
  </si>
  <si>
    <t>31111M340080000 TESORERIA MUNICIPAL</t>
  </si>
  <si>
    <t>31111M340090000 CONTRALORIA MUNICIPAL</t>
  </si>
  <si>
    <t>31111M340100000 OFICIALIA MAYOR</t>
  </si>
  <si>
    <t>31111M340110000 COORDINACION DE JUVENTUD</t>
  </si>
  <si>
    <t>31111M340120000 DIRECCION DE OBRAS PUBLI</t>
  </si>
  <si>
    <t>31111M340130000 DIRECCION DE CATASTRO</t>
  </si>
  <si>
    <t>31111M340140000 COORD DE SERVICIOS PUBLI</t>
  </si>
  <si>
    <t>31111M340150000 DIRECCION DE CASA DE CUL</t>
  </si>
  <si>
    <t>31111M340160000 DIRECCION DE DEPORTES</t>
  </si>
  <si>
    <t>31111M340170000 COORDINACION DE EDUCACIO</t>
  </si>
  <si>
    <t>31111M340180000 DIRECCION DE DESARROLLO</t>
  </si>
  <si>
    <t>31111M340190000 DIRECCION DE DESARROLLO</t>
  </si>
  <si>
    <t>31111M340200000 DIRECCION DE DESARROLLO</t>
  </si>
  <si>
    <t>31111M340210000 DIRECCION DE DESARROLLO</t>
  </si>
  <si>
    <t>31111M340220000 DIRECCION DE MIGRANTES</t>
  </si>
  <si>
    <t>31111M340230000 DIR. DE SEGURIDAD PUBLIC</t>
  </si>
  <si>
    <t>31111M340240000 COORDINACION DE PROTECCI</t>
  </si>
  <si>
    <t>31111M340250000 COORDINACION DE ECOLOGIA</t>
  </si>
  <si>
    <t>MUNICIPIO DE SANTA CATARINA, GTO
Estado Analítico del Ejercicio del Presupuesto de Egresos
Clasificación Administrativa
Del 1 de Enero al 30 de Septiembre de 2025
(Cifras en Pesos)</t>
  </si>
  <si>
    <t>MUNICIPIO DE SANTA CATARINA, GTO
Estado Analítico del Ejercicio del Presupuesto de Egresos
Clasificación Funcional (Finalidad y Función)
Del 1 de Enero al 30 de Septiembre de 2025
(Cifras en Pesos)</t>
  </si>
  <si>
    <t>GOBIERNO MUNICIPAL DE SANTA CATARINA, GTO
Estado Analítico del Ejercicio del Presupuesto de Egresos
Clasificación Administrativa
Del 1 de Enero al 30 de Septiembre de 2025
(Cifras en Pesos)</t>
  </si>
  <si>
    <t>SECTOR PARAESTATAL DEL GOBIERNO MUNICIPAL DE SANTA CATARINA, GTO
Estado Analítico del Ejercicio del Presupuesto de Egresos
Clasificación Administrativa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</si>
</sst>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sz val="8"/>
      <color theme="0"/>
      <name val="Arial"/>
      <family val="2"/>
    </font>
    <font>
      <b/>
      <sz val="8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</cellStyleXfs>
  <cellXfs count="40">
    <xf numFmtId="0" fontId="0" fillId="0" borderId="0" xfId="0"/>
    <xf numFmtId="0" fontId="0" fillId="0" borderId="0" xfId="0" applyProtection="1">
      <protection locked="0"/>
    </xf>
    <xf numFmtId="4" fontId="6" fillId="2" borderId="5" xfId="9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4" fontId="2" fillId="0" borderId="9" xfId="9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6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/>
    </xf>
    <xf numFmtId="0" fontId="2" fillId="0" borderId="0" xfId="0" applyFont="1" applyAlignment="1">
      <alignment horizontal="left" indent="1"/>
    </xf>
    <xf numFmtId="0" fontId="2" fillId="0" borderId="4" xfId="0" applyFont="1" applyBorder="1" applyAlignment="1">
      <alignment horizontal="left" indent="1"/>
    </xf>
    <xf numFmtId="0" fontId="2" fillId="0" borderId="2" xfId="9" applyFont="1" applyBorder="1" applyAlignment="1">
      <alignment horizontal="left" vertical="center" indent="1"/>
    </xf>
    <xf numFmtId="0" fontId="2" fillId="0" borderId="3" xfId="0" applyFont="1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2" fillId="0" borderId="0" xfId="0" applyFont="1" applyAlignment="1">
      <alignment horizontal="left" wrapText="1" indent="1"/>
    </xf>
    <xf numFmtId="0" fontId="6" fillId="2" borderId="3" xfId="9" applyFont="1" applyFill="1" applyBorder="1" applyAlignment="1">
      <alignment horizontal="center" vertical="center"/>
    </xf>
    <xf numFmtId="0" fontId="6" fillId="2" borderId="2" xfId="9" applyFont="1" applyFill="1" applyBorder="1" applyAlignment="1">
      <alignment vertical="center"/>
    </xf>
    <xf numFmtId="0" fontId="6" fillId="0" borderId="0" xfId="9" applyFont="1" applyAlignment="1">
      <alignment vertical="center"/>
    </xf>
    <xf numFmtId="0" fontId="6" fillId="0" borderId="11" xfId="9" applyFont="1" applyBorder="1" applyAlignment="1">
      <alignment horizontal="center" vertical="center" wrapText="1"/>
    </xf>
    <xf numFmtId="0" fontId="2" fillId="0" borderId="4" xfId="0" applyFont="1" applyBorder="1"/>
    <xf numFmtId="3" fontId="2" fillId="0" borderId="11" xfId="0" applyNumberFormat="1" applyFont="1" applyBorder="1" applyProtection="1">
      <protection locked="0"/>
    </xf>
    <xf numFmtId="3" fontId="6" fillId="0" borderId="5" xfId="0" applyNumberFormat="1" applyFont="1" applyBorder="1" applyProtection="1">
      <protection locked="0"/>
    </xf>
    <xf numFmtId="3" fontId="2" fillId="0" borderId="10" xfId="0" applyNumberFormat="1" applyFont="1" applyBorder="1" applyProtection="1">
      <protection locked="0"/>
    </xf>
    <xf numFmtId="3" fontId="6" fillId="0" borderId="10" xfId="0" applyNumberFormat="1" applyFont="1" applyBorder="1" applyProtection="1">
      <protection locked="0"/>
    </xf>
    <xf numFmtId="3" fontId="6" fillId="0" borderId="9" xfId="0" applyNumberFormat="1" applyFont="1" applyBorder="1" applyProtection="1">
      <protection locked="0"/>
    </xf>
    <xf numFmtId="3" fontId="6" fillId="0" borderId="11" xfId="0" applyNumberFormat="1" applyFont="1" applyBorder="1" applyProtection="1">
      <protection locked="0"/>
    </xf>
    <xf numFmtId="0" fontId="6" fillId="0" borderId="0" xfId="0" applyFont="1"/>
    <xf numFmtId="0" fontId="6" fillId="0" borderId="3" xfId="0" applyFont="1" applyBorder="1"/>
    <xf numFmtId="0" fontId="6" fillId="0" borderId="8" xfId="0" applyFont="1" applyBorder="1" applyAlignment="1" applyProtection="1">
      <alignment horizontal="center"/>
      <protection locked="0"/>
    </xf>
    <xf numFmtId="4" fontId="6" fillId="2" borderId="9" xfId="9" applyNumberFormat="1" applyFont="1" applyFill="1" applyBorder="1" applyAlignment="1">
      <alignment horizontal="center" vertical="center" wrapText="1"/>
    </xf>
    <xf numFmtId="4" fontId="6" fillId="2" borderId="10" xfId="9" applyNumberFormat="1" applyFont="1" applyFill="1" applyBorder="1" applyAlignment="1">
      <alignment horizontal="center" vertical="center" wrapText="1"/>
    </xf>
    <xf numFmtId="0" fontId="6" fillId="2" borderId="13" xfId="9" applyFont="1" applyFill="1" applyBorder="1" applyAlignment="1" applyProtection="1">
      <alignment horizontal="center" vertical="center" wrapText="1"/>
      <protection locked="0"/>
    </xf>
    <xf numFmtId="0" fontId="6" fillId="2" borderId="12" xfId="9" applyFont="1" applyFill="1" applyBorder="1" applyAlignment="1" applyProtection="1">
      <alignment horizontal="center" vertical="center" wrapText="1"/>
      <protection locked="0"/>
    </xf>
    <xf numFmtId="0" fontId="6" fillId="2" borderId="2" xfId="9" applyFont="1" applyFill="1" applyBorder="1" applyAlignment="1" applyProtection="1">
      <alignment horizontal="center" vertical="center" wrapText="1"/>
      <protection locked="0"/>
    </xf>
    <xf numFmtId="0" fontId="6" fillId="2" borderId="6" xfId="9" applyFont="1" applyFill="1" applyBorder="1" applyAlignment="1" applyProtection="1">
      <alignment horizontal="center" vertical="center" wrapText="1"/>
      <protection locked="0"/>
    </xf>
    <xf numFmtId="0" fontId="6" fillId="2" borderId="7" xfId="9" applyFont="1" applyFill="1" applyBorder="1" applyAlignment="1" applyProtection="1">
      <alignment horizontal="center" vertical="center" wrapText="1"/>
      <protection locked="0"/>
    </xf>
    <xf numFmtId="0" fontId="6" fillId="2" borderId="8" xfId="9" applyFont="1" applyFill="1" applyBorder="1" applyAlignment="1" applyProtection="1">
      <alignment horizontal="center" vertical="center" wrapText="1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2057400</xdr:colOff>
      <xdr:row>47</xdr:row>
      <xdr:rowOff>0</xdr:rowOff>
    </xdr:from>
    <xdr:ext cx="1962150" cy="704850"/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6A397755-E868-4254-B690-17723659A570}"/>
            </a:ext>
          </a:extLst>
        </xdr:cNvPr>
        <xdr:cNvSpPr txBox="1"/>
      </xdr:nvSpPr>
      <xdr:spPr>
        <a:xfrm>
          <a:off x="2057400" y="7467600"/>
          <a:ext cx="1962150" cy="70485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Presidente</a:t>
          </a:r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C. Rogelio Moya Cabrera    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oneCellAnchor>
    <xdr:from>
      <xdr:col>2</xdr:col>
      <xdr:colOff>790574</xdr:colOff>
      <xdr:row>47</xdr:row>
      <xdr:rowOff>9526</xdr:rowOff>
    </xdr:from>
    <xdr:ext cx="2809875" cy="704849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F71E8D5C-89F1-41D8-86B1-08BD528C04A3}"/>
            </a:ext>
          </a:extLst>
        </xdr:cNvPr>
        <xdr:cNvSpPr txBox="1"/>
      </xdr:nvSpPr>
      <xdr:spPr>
        <a:xfrm>
          <a:off x="6353174" y="7477126"/>
          <a:ext cx="2809875" cy="7048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noAutofit/>
        </a:bodyPr>
        <a:lstStyle/>
        <a:p>
          <a:pPr algn="ctr"/>
          <a:r>
            <a:rPr lang="en-US" sz="1100"/>
            <a:t>________________________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Encargada de Despacho deTesorera Municipal</a:t>
          </a:r>
        </a:p>
        <a:p>
          <a:pPr algn="ctr"/>
          <a:r>
            <a:rPr lang="en-US" sz="9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L.A.F. Maria Elena Salinas Mendieta</a:t>
          </a:r>
          <a:endParaRPr lang="en-US" sz="9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68"/>
  <sheetViews>
    <sheetView showGridLines="0" workbookViewId="0">
      <selection activeCell="A6" sqref="A6"/>
    </sheetView>
  </sheetViews>
  <sheetFormatPr baseColWidth="10" defaultColWidth="12" defaultRowHeight="11.25" x14ac:dyDescent="0.2"/>
  <cols>
    <col min="1" max="1" width="80.5" style="1" customWidth="1"/>
    <col min="2" max="7" width="18.33203125" style="1" customWidth="1"/>
    <col min="8" max="16384" width="12" style="1"/>
  </cols>
  <sheetData>
    <row r="1" spans="1:7" ht="57" customHeight="1" x14ac:dyDescent="0.2">
      <c r="A1" s="34" t="s">
        <v>155</v>
      </c>
      <c r="B1" s="35"/>
      <c r="C1" s="35"/>
      <c r="D1" s="35"/>
      <c r="E1" s="35"/>
      <c r="F1" s="35"/>
      <c r="G1" s="36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13"/>
      <c r="B4" s="4"/>
      <c r="C4" s="4"/>
      <c r="D4" s="4"/>
      <c r="E4" s="4"/>
      <c r="F4" s="4"/>
      <c r="G4" s="4"/>
    </row>
    <row r="5" spans="1:7" x14ac:dyDescent="0.2">
      <c r="A5" s="14" t="s">
        <v>130</v>
      </c>
      <c r="B5" s="23">
        <v>14386065.039999999</v>
      </c>
      <c r="C5" s="23">
        <v>1338947.05</v>
      </c>
      <c r="D5" s="23">
        <f>B5+C5</f>
        <v>15725012.09</v>
      </c>
      <c r="E5" s="23">
        <v>10701253.48</v>
      </c>
      <c r="F5" s="23">
        <v>10701253.48</v>
      </c>
      <c r="G5" s="23">
        <f>D5-E5</f>
        <v>5023758.6099999994</v>
      </c>
    </row>
    <row r="6" spans="1:7" x14ac:dyDescent="0.2">
      <c r="A6" s="14" t="s">
        <v>131</v>
      </c>
      <c r="B6" s="23">
        <v>1108826.79</v>
      </c>
      <c r="C6" s="23">
        <v>440007.27</v>
      </c>
      <c r="D6" s="23">
        <f t="shared" ref="D6:D11" si="0">B6+C6</f>
        <v>1548834.06</v>
      </c>
      <c r="E6" s="23">
        <v>1288066.97</v>
      </c>
      <c r="F6" s="23">
        <v>1288066.97</v>
      </c>
      <c r="G6" s="23">
        <f t="shared" ref="G6:G11" si="1">D6-E6</f>
        <v>260767.09000000008</v>
      </c>
    </row>
    <row r="7" spans="1:7" x14ac:dyDescent="0.2">
      <c r="A7" s="14" t="s">
        <v>132</v>
      </c>
      <c r="B7" s="23">
        <v>2948755.88</v>
      </c>
      <c r="C7" s="23">
        <v>101111.75</v>
      </c>
      <c r="D7" s="23">
        <f t="shared" si="0"/>
        <v>3049867.63</v>
      </c>
      <c r="E7" s="23">
        <v>2037250.76</v>
      </c>
      <c r="F7" s="23">
        <v>2037250.76</v>
      </c>
      <c r="G7" s="23">
        <f t="shared" si="1"/>
        <v>1012616.8699999999</v>
      </c>
    </row>
    <row r="8" spans="1:7" x14ac:dyDescent="0.2">
      <c r="A8" s="14" t="s">
        <v>133</v>
      </c>
      <c r="B8" s="23">
        <v>1393536.76</v>
      </c>
      <c r="C8" s="23">
        <v>120116.27</v>
      </c>
      <c r="D8" s="23">
        <f t="shared" si="0"/>
        <v>1513653.03</v>
      </c>
      <c r="E8" s="23">
        <v>1045668.76</v>
      </c>
      <c r="F8" s="23">
        <v>1045668.76</v>
      </c>
      <c r="G8" s="23">
        <f t="shared" si="1"/>
        <v>467984.27</v>
      </c>
    </row>
    <row r="9" spans="1:7" x14ac:dyDescent="0.2">
      <c r="A9" s="14" t="s">
        <v>134</v>
      </c>
      <c r="B9" s="23">
        <v>482021.02</v>
      </c>
      <c r="C9" s="23">
        <v>-18129.86</v>
      </c>
      <c r="D9" s="23">
        <f t="shared" si="0"/>
        <v>463891.16000000003</v>
      </c>
      <c r="E9" s="23">
        <v>277049.25</v>
      </c>
      <c r="F9" s="23">
        <v>277049.25</v>
      </c>
      <c r="G9" s="23">
        <f t="shared" si="1"/>
        <v>186841.91000000003</v>
      </c>
    </row>
    <row r="10" spans="1:7" x14ac:dyDescent="0.2">
      <c r="A10" s="14" t="s">
        <v>135</v>
      </c>
      <c r="B10" s="23">
        <v>278533.52</v>
      </c>
      <c r="C10" s="23">
        <v>-849.96</v>
      </c>
      <c r="D10" s="23">
        <f t="shared" si="0"/>
        <v>277683.56</v>
      </c>
      <c r="E10" s="23">
        <v>163063.09</v>
      </c>
      <c r="F10" s="23">
        <v>163063.09</v>
      </c>
      <c r="G10" s="23">
        <f t="shared" si="1"/>
        <v>114620.47</v>
      </c>
    </row>
    <row r="11" spans="1:7" x14ac:dyDescent="0.2">
      <c r="A11" s="14" t="s">
        <v>136</v>
      </c>
      <c r="B11" s="23">
        <v>1228460</v>
      </c>
      <c r="C11" s="23">
        <v>-25645.63</v>
      </c>
      <c r="D11" s="23">
        <f t="shared" si="0"/>
        <v>1202814.3700000001</v>
      </c>
      <c r="E11" s="23">
        <v>884685.18</v>
      </c>
      <c r="F11" s="23">
        <v>884685.18</v>
      </c>
      <c r="G11" s="23">
        <f t="shared" si="1"/>
        <v>318129.19000000006</v>
      </c>
    </row>
    <row r="12" spans="1:7" x14ac:dyDescent="0.2">
      <c r="A12" s="14" t="s">
        <v>137</v>
      </c>
      <c r="B12" s="23">
        <v>6396399.5499999998</v>
      </c>
      <c r="C12" s="23">
        <v>-1128989.26</v>
      </c>
      <c r="D12" s="23">
        <f t="shared" ref="D12" si="2">B12+C12</f>
        <v>5267410.29</v>
      </c>
      <c r="E12" s="23">
        <v>4259712.34</v>
      </c>
      <c r="F12" s="23">
        <v>4259712.34</v>
      </c>
      <c r="G12" s="23">
        <f t="shared" ref="G12" si="3">D12-E12</f>
        <v>1007697.9500000002</v>
      </c>
    </row>
    <row r="13" spans="1:7" x14ac:dyDescent="0.2">
      <c r="A13" s="14" t="s">
        <v>138</v>
      </c>
      <c r="B13" s="23">
        <v>884371.88</v>
      </c>
      <c r="C13" s="23">
        <v>47619.5</v>
      </c>
      <c r="D13" s="23">
        <f t="shared" ref="D13" si="4">B13+C13</f>
        <v>931991.38</v>
      </c>
      <c r="E13" s="23">
        <v>565477.56999999995</v>
      </c>
      <c r="F13" s="23">
        <v>565477.56999999995</v>
      </c>
      <c r="G13" s="23">
        <f t="shared" ref="G13" si="5">D13-E13</f>
        <v>366513.81000000006</v>
      </c>
    </row>
    <row r="14" spans="1:7" x14ac:dyDescent="0.2">
      <c r="A14" s="14" t="s">
        <v>139</v>
      </c>
      <c r="B14" s="23">
        <v>6929446.2300000004</v>
      </c>
      <c r="C14" s="23">
        <v>359423.52</v>
      </c>
      <c r="D14" s="23">
        <f t="shared" ref="D14" si="6">B14+C14</f>
        <v>7288869.75</v>
      </c>
      <c r="E14" s="23">
        <v>5557944.04</v>
      </c>
      <c r="F14" s="23">
        <v>5557944.04</v>
      </c>
      <c r="G14" s="23">
        <f t="shared" ref="G14" si="7">D14-E14</f>
        <v>1730925.71</v>
      </c>
    </row>
    <row r="15" spans="1:7" x14ac:dyDescent="0.2">
      <c r="A15" s="14" t="s">
        <v>140</v>
      </c>
      <c r="B15" s="23">
        <v>624140.06000000006</v>
      </c>
      <c r="C15" s="23">
        <v>175075.53</v>
      </c>
      <c r="D15" s="23">
        <f t="shared" ref="D15" si="8">B15+C15</f>
        <v>799215.59000000008</v>
      </c>
      <c r="E15" s="23">
        <v>514444.71</v>
      </c>
      <c r="F15" s="23">
        <v>514444.71</v>
      </c>
      <c r="G15" s="23">
        <f t="shared" ref="G15" si="9">D15-E15</f>
        <v>284770.88000000006</v>
      </c>
    </row>
    <row r="16" spans="1:7" x14ac:dyDescent="0.2">
      <c r="A16" s="14" t="s">
        <v>141</v>
      </c>
      <c r="B16" s="23">
        <v>18310208.079999998</v>
      </c>
      <c r="C16" s="23">
        <v>5933051.7199999997</v>
      </c>
      <c r="D16" s="23">
        <f t="shared" ref="D16" si="10">B16+C16</f>
        <v>24243259.799999997</v>
      </c>
      <c r="E16" s="23">
        <v>10129372.609999999</v>
      </c>
      <c r="F16" s="23">
        <v>10129372.609999999</v>
      </c>
      <c r="G16" s="23">
        <f t="shared" ref="G16" si="11">D16-E16</f>
        <v>14113887.189999998</v>
      </c>
    </row>
    <row r="17" spans="1:7" x14ac:dyDescent="0.2">
      <c r="A17" s="14" t="s">
        <v>142</v>
      </c>
      <c r="B17" s="23">
        <v>815723.14</v>
      </c>
      <c r="C17" s="23">
        <v>181000.25</v>
      </c>
      <c r="D17" s="23">
        <f t="shared" ref="D17" si="12">B17+C17</f>
        <v>996723.39</v>
      </c>
      <c r="E17" s="23">
        <v>604568.64</v>
      </c>
      <c r="F17" s="23">
        <v>604568.64</v>
      </c>
      <c r="G17" s="23">
        <f t="shared" ref="G17" si="13">D17-E17</f>
        <v>392154.75</v>
      </c>
    </row>
    <row r="18" spans="1:7" x14ac:dyDescent="0.2">
      <c r="A18" s="14" t="s">
        <v>143</v>
      </c>
      <c r="B18" s="23">
        <v>13408108.51</v>
      </c>
      <c r="C18" s="23">
        <v>2754070.11</v>
      </c>
      <c r="D18" s="23">
        <f t="shared" ref="D18" si="14">B18+C18</f>
        <v>16162178.619999999</v>
      </c>
      <c r="E18" s="23">
        <v>10686860.15</v>
      </c>
      <c r="F18" s="23">
        <v>10686860.15</v>
      </c>
      <c r="G18" s="23">
        <f t="shared" ref="G18" si="15">D18-E18</f>
        <v>5475318.4699999988</v>
      </c>
    </row>
    <row r="19" spans="1:7" x14ac:dyDescent="0.2">
      <c r="A19" s="14" t="s">
        <v>144</v>
      </c>
      <c r="B19" s="23">
        <v>1634396.27</v>
      </c>
      <c r="C19" s="23">
        <v>305601.34999999998</v>
      </c>
      <c r="D19" s="23">
        <f t="shared" ref="D19" si="16">B19+C19</f>
        <v>1939997.62</v>
      </c>
      <c r="E19" s="23">
        <v>1256541.6299999999</v>
      </c>
      <c r="F19" s="23">
        <v>1256541.6299999999</v>
      </c>
      <c r="G19" s="23">
        <f t="shared" ref="G19" si="17">D19-E19</f>
        <v>683455.99000000022</v>
      </c>
    </row>
    <row r="20" spans="1:7" x14ac:dyDescent="0.2">
      <c r="A20" s="14" t="s">
        <v>145</v>
      </c>
      <c r="B20" s="23">
        <v>1606803.68</v>
      </c>
      <c r="C20" s="23">
        <v>243958.71</v>
      </c>
      <c r="D20" s="23">
        <f t="shared" ref="D20" si="18">B20+C20</f>
        <v>1850762.39</v>
      </c>
      <c r="E20" s="23">
        <v>1332702.92</v>
      </c>
      <c r="F20" s="23">
        <v>1332702.92</v>
      </c>
      <c r="G20" s="23">
        <f t="shared" ref="G20" si="19">D20-E20</f>
        <v>518059.47</v>
      </c>
    </row>
    <row r="21" spans="1:7" x14ac:dyDescent="0.2">
      <c r="A21" s="14" t="s">
        <v>146</v>
      </c>
      <c r="B21" s="23">
        <v>1623005.2</v>
      </c>
      <c r="C21" s="23">
        <v>-449733.57</v>
      </c>
      <c r="D21" s="23">
        <f t="shared" ref="D21" si="20">B21+C21</f>
        <v>1173271.6299999999</v>
      </c>
      <c r="E21" s="23">
        <v>812485.41</v>
      </c>
      <c r="F21" s="23">
        <v>812485.41</v>
      </c>
      <c r="G21" s="23">
        <f t="shared" ref="G21" si="21">D21-E21</f>
        <v>360786.21999999986</v>
      </c>
    </row>
    <row r="22" spans="1:7" x14ac:dyDescent="0.2">
      <c r="A22" s="14" t="s">
        <v>147</v>
      </c>
      <c r="B22" s="23">
        <v>638580.18999999994</v>
      </c>
      <c r="C22" s="23">
        <v>247145.08</v>
      </c>
      <c r="D22" s="23">
        <f t="shared" ref="D22" si="22">B22+C22</f>
        <v>885725.2699999999</v>
      </c>
      <c r="E22" s="23">
        <v>521908.31</v>
      </c>
      <c r="F22" s="23">
        <v>521908.31</v>
      </c>
      <c r="G22" s="23">
        <f t="shared" ref="G22" si="23">D22-E22</f>
        <v>363816.9599999999</v>
      </c>
    </row>
    <row r="23" spans="1:7" x14ac:dyDescent="0.2">
      <c r="A23" s="14" t="s">
        <v>148</v>
      </c>
      <c r="B23" s="23">
        <v>1736028.9</v>
      </c>
      <c r="C23" s="23">
        <v>-49415.29</v>
      </c>
      <c r="D23" s="23">
        <f t="shared" ref="D23" si="24">B23+C23</f>
        <v>1686613.6099999999</v>
      </c>
      <c r="E23" s="23">
        <v>953648.22</v>
      </c>
      <c r="F23" s="23">
        <v>953648.22</v>
      </c>
      <c r="G23" s="23">
        <f t="shared" ref="G23" si="25">D23-E23</f>
        <v>732965.3899999999</v>
      </c>
    </row>
    <row r="24" spans="1:7" x14ac:dyDescent="0.2">
      <c r="A24" s="14" t="s">
        <v>149</v>
      </c>
      <c r="B24" s="23">
        <v>2914736.86</v>
      </c>
      <c r="C24" s="23">
        <v>1666197.55</v>
      </c>
      <c r="D24" s="23">
        <f t="shared" ref="D24" si="26">B24+C24</f>
        <v>4580934.41</v>
      </c>
      <c r="E24" s="23">
        <v>3795497.96</v>
      </c>
      <c r="F24" s="23">
        <v>3795497.96</v>
      </c>
      <c r="G24" s="23">
        <f t="shared" ref="G24" si="27">D24-E24</f>
        <v>785436.45000000019</v>
      </c>
    </row>
    <row r="25" spans="1:7" x14ac:dyDescent="0.2">
      <c r="A25" s="14" t="s">
        <v>150</v>
      </c>
      <c r="B25" s="23">
        <v>1590913.58</v>
      </c>
      <c r="C25" s="23">
        <v>44098.82</v>
      </c>
      <c r="D25" s="23">
        <f t="shared" ref="D25" si="28">B25+C25</f>
        <v>1635012.4000000001</v>
      </c>
      <c r="E25" s="23">
        <v>1132465.79</v>
      </c>
      <c r="F25" s="23">
        <v>1132465.79</v>
      </c>
      <c r="G25" s="23">
        <f t="shared" ref="G25" si="29">D25-E25</f>
        <v>502546.6100000001</v>
      </c>
    </row>
    <row r="26" spans="1:7" x14ac:dyDescent="0.2">
      <c r="A26" s="14" t="s">
        <v>151</v>
      </c>
      <c r="B26" s="23">
        <v>405460</v>
      </c>
      <c r="C26" s="23">
        <v>4383.6499999999996</v>
      </c>
      <c r="D26" s="23">
        <f t="shared" ref="D26" si="30">B26+C26</f>
        <v>409843.65</v>
      </c>
      <c r="E26" s="23">
        <v>168110.65</v>
      </c>
      <c r="F26" s="23">
        <v>168110.65</v>
      </c>
      <c r="G26" s="23">
        <f t="shared" ref="G26" si="31">D26-E26</f>
        <v>241733.00000000003</v>
      </c>
    </row>
    <row r="27" spans="1:7" x14ac:dyDescent="0.2">
      <c r="A27" s="14" t="s">
        <v>152</v>
      </c>
      <c r="B27" s="23">
        <v>7405212.1699999999</v>
      </c>
      <c r="C27" s="23">
        <v>2172097.84</v>
      </c>
      <c r="D27" s="23">
        <f t="shared" ref="D27" si="32">B27+C27</f>
        <v>9577310.0099999998</v>
      </c>
      <c r="E27" s="23">
        <v>6260997.4299999997</v>
      </c>
      <c r="F27" s="23">
        <v>6260997.4299999997</v>
      </c>
      <c r="G27" s="23">
        <f t="shared" ref="G27" si="33">D27-E27</f>
        <v>3316312.58</v>
      </c>
    </row>
    <row r="28" spans="1:7" x14ac:dyDescent="0.2">
      <c r="A28" s="14" t="s">
        <v>153</v>
      </c>
      <c r="B28" s="23">
        <v>2082286.69</v>
      </c>
      <c r="C28" s="23">
        <v>343139.12</v>
      </c>
      <c r="D28" s="23">
        <f t="shared" ref="D28" si="34">B28+C28</f>
        <v>2425425.81</v>
      </c>
      <c r="E28" s="23">
        <v>1551830.32</v>
      </c>
      <c r="F28" s="23">
        <v>1551830.32</v>
      </c>
      <c r="G28" s="23">
        <f t="shared" ref="G28" si="35">D28-E28</f>
        <v>873595.49</v>
      </c>
    </row>
    <row r="29" spans="1:7" x14ac:dyDescent="0.2">
      <c r="A29" s="14" t="s">
        <v>154</v>
      </c>
      <c r="B29" s="23">
        <v>287193</v>
      </c>
      <c r="C29" s="23">
        <v>972291.03</v>
      </c>
      <c r="D29" s="23">
        <f t="shared" ref="D29" si="36">B29+C29</f>
        <v>1259484.03</v>
      </c>
      <c r="E29" s="23">
        <v>148897.31</v>
      </c>
      <c r="F29" s="23">
        <v>148897.31</v>
      </c>
      <c r="G29" s="23">
        <f t="shared" ref="G29" si="37">D29-E29</f>
        <v>1110586.72</v>
      </c>
    </row>
    <row r="30" spans="1:7" x14ac:dyDescent="0.2">
      <c r="A30" s="14"/>
      <c r="B30" s="23">
        <v>0</v>
      </c>
      <c r="C30" s="23">
        <v>0</v>
      </c>
      <c r="D30" s="23">
        <f t="shared" ref="D30:D31" si="38">B30+C30</f>
        <v>0</v>
      </c>
      <c r="E30" s="23">
        <v>0</v>
      </c>
      <c r="F30" s="23">
        <v>0</v>
      </c>
      <c r="G30" s="23">
        <f t="shared" ref="G30:G31" si="39">D30-E30</f>
        <v>0</v>
      </c>
    </row>
    <row r="31" spans="1:7" x14ac:dyDescent="0.2">
      <c r="A31" s="14"/>
      <c r="B31" s="23">
        <v>0</v>
      </c>
      <c r="C31" s="23">
        <v>0</v>
      </c>
      <c r="D31" s="23">
        <f t="shared" si="38"/>
        <v>0</v>
      </c>
      <c r="E31" s="23">
        <v>0</v>
      </c>
      <c r="F31" s="23">
        <v>0</v>
      </c>
      <c r="G31" s="23">
        <f t="shared" si="39"/>
        <v>0</v>
      </c>
    </row>
    <row r="32" spans="1:7" x14ac:dyDescent="0.2">
      <c r="A32" s="31" t="s">
        <v>122</v>
      </c>
      <c r="B32" s="24">
        <f t="shared" ref="B32:G32" si="40">SUM(B5:B31)</f>
        <v>91119213.000000015</v>
      </c>
      <c r="C32" s="24">
        <f t="shared" si="40"/>
        <v>15776572.550000001</v>
      </c>
      <c r="D32" s="24">
        <f t="shared" si="40"/>
        <v>106895785.55000001</v>
      </c>
      <c r="E32" s="24">
        <f t="shared" si="40"/>
        <v>66650503.5</v>
      </c>
      <c r="F32" s="24">
        <f t="shared" si="40"/>
        <v>66650503.5</v>
      </c>
      <c r="G32" s="24">
        <f t="shared" si="40"/>
        <v>40245282.049999997</v>
      </c>
    </row>
    <row r="34" spans="1:7" ht="55.35" customHeight="1" x14ac:dyDescent="0.2">
      <c r="A34" s="34" t="s">
        <v>157</v>
      </c>
      <c r="B34" s="35"/>
      <c r="C34" s="35"/>
      <c r="D34" s="35"/>
      <c r="E34" s="35"/>
      <c r="F34" s="35"/>
      <c r="G34" s="36"/>
    </row>
    <row r="35" spans="1:7" x14ac:dyDescent="0.2">
      <c r="A35" s="19"/>
      <c r="B35" s="37" t="s">
        <v>56</v>
      </c>
      <c r="C35" s="38"/>
      <c r="D35" s="38"/>
      <c r="E35" s="38"/>
      <c r="F35" s="39"/>
      <c r="G35" s="32" t="s">
        <v>55</v>
      </c>
    </row>
    <row r="36" spans="1:7" ht="22.5" x14ac:dyDescent="0.2">
      <c r="A36" s="18" t="s">
        <v>50</v>
      </c>
      <c r="B36" s="2" t="s">
        <v>51</v>
      </c>
      <c r="C36" s="2" t="s">
        <v>114</v>
      </c>
      <c r="D36" s="2" t="s">
        <v>52</v>
      </c>
      <c r="E36" s="2" t="s">
        <v>53</v>
      </c>
      <c r="F36" s="2" t="s">
        <v>54</v>
      </c>
      <c r="G36" s="33"/>
    </row>
    <row r="37" spans="1:7" x14ac:dyDescent="0.2">
      <c r="A37" s="20"/>
      <c r="B37" s="21"/>
      <c r="C37" s="21"/>
      <c r="D37" s="21"/>
      <c r="E37" s="21"/>
      <c r="F37" s="21"/>
      <c r="G37" s="21"/>
    </row>
    <row r="38" spans="1:7" x14ac:dyDescent="0.2">
      <c r="A38" s="15" t="s">
        <v>8</v>
      </c>
      <c r="B38" s="23">
        <v>0</v>
      </c>
      <c r="C38" s="23">
        <v>0</v>
      </c>
      <c r="D38" s="23">
        <f>B38+C38</f>
        <v>0</v>
      </c>
      <c r="E38" s="23">
        <v>0</v>
      </c>
      <c r="F38" s="23">
        <v>0</v>
      </c>
      <c r="G38" s="23">
        <f>D38-E38</f>
        <v>0</v>
      </c>
    </row>
    <row r="39" spans="1:7" x14ac:dyDescent="0.2">
      <c r="A39" s="15" t="s">
        <v>9</v>
      </c>
      <c r="B39" s="23">
        <v>0</v>
      </c>
      <c r="C39" s="23">
        <v>0</v>
      </c>
      <c r="D39" s="23">
        <f t="shared" ref="D39:D41" si="41">B39+C39</f>
        <v>0</v>
      </c>
      <c r="E39" s="23">
        <v>0</v>
      </c>
      <c r="F39" s="23">
        <v>0</v>
      </c>
      <c r="G39" s="23">
        <f t="shared" ref="G39:G41" si="42">D39-E39</f>
        <v>0</v>
      </c>
    </row>
    <row r="40" spans="1:7" x14ac:dyDescent="0.2">
      <c r="A40" s="15" t="s">
        <v>10</v>
      </c>
      <c r="B40" s="23">
        <v>0</v>
      </c>
      <c r="C40" s="23">
        <v>0</v>
      </c>
      <c r="D40" s="23">
        <f t="shared" si="41"/>
        <v>0</v>
      </c>
      <c r="E40" s="23">
        <v>0</v>
      </c>
      <c r="F40" s="23">
        <v>0</v>
      </c>
      <c r="G40" s="23">
        <f t="shared" si="42"/>
        <v>0</v>
      </c>
    </row>
    <row r="41" spans="1:7" x14ac:dyDescent="0.2">
      <c r="A41" s="15" t="s">
        <v>123</v>
      </c>
      <c r="B41" s="23">
        <v>0</v>
      </c>
      <c r="C41" s="23">
        <v>0</v>
      </c>
      <c r="D41" s="23">
        <f t="shared" si="41"/>
        <v>0</v>
      </c>
      <c r="E41" s="23">
        <v>0</v>
      </c>
      <c r="F41" s="23">
        <v>0</v>
      </c>
      <c r="G41" s="23">
        <f t="shared" si="42"/>
        <v>0</v>
      </c>
    </row>
    <row r="42" spans="1:7" x14ac:dyDescent="0.2">
      <c r="A42" s="15"/>
      <c r="B42" s="23"/>
      <c r="C42" s="23"/>
      <c r="D42" s="23"/>
      <c r="E42" s="23"/>
      <c r="F42" s="23"/>
      <c r="G42" s="23"/>
    </row>
    <row r="43" spans="1:7" x14ac:dyDescent="0.2">
      <c r="A43" s="8" t="s">
        <v>122</v>
      </c>
      <c r="B43" s="24">
        <f t="shared" ref="B43:G43" si="43">SUM(B38:B41)</f>
        <v>0</v>
      </c>
      <c r="C43" s="24">
        <f t="shared" si="43"/>
        <v>0</v>
      </c>
      <c r="D43" s="24">
        <f t="shared" si="43"/>
        <v>0</v>
      </c>
      <c r="E43" s="24">
        <f t="shared" si="43"/>
        <v>0</v>
      </c>
      <c r="F43" s="24">
        <f t="shared" si="43"/>
        <v>0</v>
      </c>
      <c r="G43" s="24">
        <f t="shared" si="43"/>
        <v>0</v>
      </c>
    </row>
    <row r="46" spans="1:7" ht="59.45" customHeight="1" x14ac:dyDescent="0.2">
      <c r="A46" s="37" t="s">
        <v>158</v>
      </c>
      <c r="B46" s="38"/>
      <c r="C46" s="38"/>
      <c r="D46" s="38"/>
      <c r="E46" s="38"/>
      <c r="F46" s="38"/>
      <c r="G46" s="39"/>
    </row>
    <row r="47" spans="1:7" x14ac:dyDescent="0.2">
      <c r="A47" s="19"/>
      <c r="B47" s="37" t="s">
        <v>56</v>
      </c>
      <c r="C47" s="38"/>
      <c r="D47" s="38"/>
      <c r="E47" s="38"/>
      <c r="F47" s="39"/>
      <c r="G47" s="32" t="s">
        <v>55</v>
      </c>
    </row>
    <row r="48" spans="1:7" ht="22.5" x14ac:dyDescent="0.2">
      <c r="A48" s="18" t="s">
        <v>50</v>
      </c>
      <c r="B48" s="2" t="s">
        <v>51</v>
      </c>
      <c r="C48" s="2" t="s">
        <v>114</v>
      </c>
      <c r="D48" s="2" t="s">
        <v>52</v>
      </c>
      <c r="E48" s="2" t="s">
        <v>53</v>
      </c>
      <c r="F48" s="2" t="s">
        <v>54</v>
      </c>
      <c r="G48" s="33"/>
    </row>
    <row r="49" spans="1:7" x14ac:dyDescent="0.2">
      <c r="A49" s="20"/>
      <c r="B49" s="21"/>
      <c r="C49" s="21"/>
      <c r="D49" s="21"/>
      <c r="E49" s="21"/>
      <c r="F49" s="21"/>
      <c r="G49" s="21"/>
    </row>
    <row r="50" spans="1:7" x14ac:dyDescent="0.2">
      <c r="A50" s="16" t="s">
        <v>12</v>
      </c>
      <c r="B50" s="23">
        <v>0</v>
      </c>
      <c r="C50" s="23">
        <v>0</v>
      </c>
      <c r="D50" s="23">
        <f t="shared" ref="D50:D62" si="44">B50+C50</f>
        <v>0</v>
      </c>
      <c r="E50" s="23">
        <v>0</v>
      </c>
      <c r="F50" s="23">
        <v>0</v>
      </c>
      <c r="G50" s="23">
        <f t="shared" ref="G50:G62" si="45">D50-E50</f>
        <v>0</v>
      </c>
    </row>
    <row r="51" spans="1:7" x14ac:dyDescent="0.2">
      <c r="A51" s="16"/>
      <c r="B51" s="23"/>
      <c r="C51" s="23"/>
      <c r="D51" s="23"/>
      <c r="E51" s="23"/>
      <c r="F51" s="23"/>
      <c r="G51" s="23"/>
    </row>
    <row r="52" spans="1:7" x14ac:dyDescent="0.2">
      <c r="A52" s="16" t="s">
        <v>11</v>
      </c>
      <c r="B52" s="23">
        <v>0</v>
      </c>
      <c r="C52" s="23">
        <v>0</v>
      </c>
      <c r="D52" s="23">
        <f t="shared" si="44"/>
        <v>0</v>
      </c>
      <c r="E52" s="23">
        <v>0</v>
      </c>
      <c r="F52" s="23">
        <v>0</v>
      </c>
      <c r="G52" s="23">
        <f t="shared" si="45"/>
        <v>0</v>
      </c>
    </row>
    <row r="53" spans="1:7" x14ac:dyDescent="0.2">
      <c r="A53" s="16"/>
      <c r="B53" s="23"/>
      <c r="C53" s="23"/>
      <c r="D53" s="23"/>
      <c r="E53" s="23"/>
      <c r="F53" s="23"/>
      <c r="G53" s="23"/>
    </row>
    <row r="54" spans="1:7" x14ac:dyDescent="0.2">
      <c r="A54" s="16" t="s">
        <v>13</v>
      </c>
      <c r="B54" s="23">
        <v>0</v>
      </c>
      <c r="C54" s="23">
        <v>0</v>
      </c>
      <c r="D54" s="23">
        <f t="shared" si="44"/>
        <v>0</v>
      </c>
      <c r="E54" s="23">
        <v>0</v>
      </c>
      <c r="F54" s="23">
        <v>0</v>
      </c>
      <c r="G54" s="23">
        <f t="shared" si="45"/>
        <v>0</v>
      </c>
    </row>
    <row r="55" spans="1:7" x14ac:dyDescent="0.2">
      <c r="A55" s="16"/>
      <c r="B55" s="23"/>
      <c r="C55" s="23"/>
      <c r="D55" s="23"/>
      <c r="E55" s="23"/>
      <c r="F55" s="23"/>
      <c r="G55" s="23"/>
    </row>
    <row r="56" spans="1:7" x14ac:dyDescent="0.2">
      <c r="A56" s="16" t="s">
        <v>25</v>
      </c>
      <c r="B56" s="23">
        <v>0</v>
      </c>
      <c r="C56" s="23">
        <v>0</v>
      </c>
      <c r="D56" s="23">
        <f t="shared" si="44"/>
        <v>0</v>
      </c>
      <c r="E56" s="23">
        <v>0</v>
      </c>
      <c r="F56" s="23">
        <v>0</v>
      </c>
      <c r="G56" s="23">
        <f t="shared" si="45"/>
        <v>0</v>
      </c>
    </row>
    <row r="57" spans="1:7" x14ac:dyDescent="0.2">
      <c r="A57" s="16"/>
      <c r="B57" s="23"/>
      <c r="C57" s="23"/>
      <c r="D57" s="23"/>
      <c r="E57" s="23"/>
      <c r="F57" s="23"/>
      <c r="G57" s="23"/>
    </row>
    <row r="58" spans="1:7" ht="22.5" x14ac:dyDescent="0.2">
      <c r="A58" s="16" t="s">
        <v>26</v>
      </c>
      <c r="B58" s="23">
        <v>0</v>
      </c>
      <c r="C58" s="23">
        <v>0</v>
      </c>
      <c r="D58" s="23">
        <f t="shared" si="44"/>
        <v>0</v>
      </c>
      <c r="E58" s="23">
        <v>0</v>
      </c>
      <c r="F58" s="23">
        <v>0</v>
      </c>
      <c r="G58" s="23">
        <f t="shared" si="45"/>
        <v>0</v>
      </c>
    </row>
    <row r="59" spans="1:7" x14ac:dyDescent="0.2">
      <c r="A59" s="16"/>
      <c r="B59" s="23"/>
      <c r="C59" s="23"/>
      <c r="D59" s="23"/>
      <c r="E59" s="23"/>
      <c r="F59" s="23"/>
      <c r="G59" s="23"/>
    </row>
    <row r="60" spans="1:7" ht="22.5" x14ac:dyDescent="0.2">
      <c r="A60" s="16" t="s">
        <v>124</v>
      </c>
      <c r="B60" s="23">
        <v>0</v>
      </c>
      <c r="C60" s="23">
        <v>0</v>
      </c>
      <c r="D60" s="23">
        <f t="shared" ref="D60" si="46">B60+C60</f>
        <v>0</v>
      </c>
      <c r="E60" s="23">
        <v>0</v>
      </c>
      <c r="F60" s="23">
        <v>0</v>
      </c>
      <c r="G60" s="23">
        <f t="shared" ref="G60" si="47">D60-E60</f>
        <v>0</v>
      </c>
    </row>
    <row r="61" spans="1:7" x14ac:dyDescent="0.2">
      <c r="A61" s="16"/>
      <c r="B61" s="23"/>
      <c r="C61" s="23"/>
      <c r="D61" s="23"/>
      <c r="E61" s="23"/>
      <c r="F61" s="23"/>
      <c r="G61" s="23"/>
    </row>
    <row r="62" spans="1:7" x14ac:dyDescent="0.2">
      <c r="A62" s="16" t="s">
        <v>14</v>
      </c>
      <c r="B62" s="23">
        <v>0</v>
      </c>
      <c r="C62" s="23">
        <v>0</v>
      </c>
      <c r="D62" s="23">
        <f t="shared" si="44"/>
        <v>0</v>
      </c>
      <c r="E62" s="23">
        <v>0</v>
      </c>
      <c r="F62" s="23">
        <v>0</v>
      </c>
      <c r="G62" s="23">
        <f t="shared" si="45"/>
        <v>0</v>
      </c>
    </row>
    <row r="63" spans="1:7" x14ac:dyDescent="0.2">
      <c r="A63" s="16"/>
      <c r="B63" s="23"/>
      <c r="C63" s="23"/>
      <c r="D63" s="23"/>
      <c r="E63" s="23"/>
      <c r="F63" s="23"/>
      <c r="G63" s="23"/>
    </row>
    <row r="64" spans="1:7" x14ac:dyDescent="0.2">
      <c r="A64" s="16" t="s">
        <v>125</v>
      </c>
      <c r="B64" s="23">
        <v>0</v>
      </c>
      <c r="C64" s="23">
        <v>0</v>
      </c>
      <c r="D64" s="23">
        <f t="shared" ref="D64" si="48">B64+C64</f>
        <v>0</v>
      </c>
      <c r="E64" s="23">
        <v>0</v>
      </c>
      <c r="F64" s="23">
        <v>0</v>
      </c>
      <c r="G64" s="23">
        <f t="shared" ref="G64" si="49">D64-E64</f>
        <v>0</v>
      </c>
    </row>
    <row r="65" spans="1:7" x14ac:dyDescent="0.2">
      <c r="A65" s="16"/>
      <c r="B65" s="23"/>
      <c r="C65" s="23"/>
      <c r="D65" s="23"/>
      <c r="E65" s="23"/>
      <c r="F65" s="23"/>
      <c r="G65" s="23"/>
    </row>
    <row r="66" spans="1:7" x14ac:dyDescent="0.2">
      <c r="A66" s="8" t="s">
        <v>122</v>
      </c>
      <c r="B66" s="24">
        <f t="shared" ref="B66:G66" si="50">SUM(B50:B64)</f>
        <v>0</v>
      </c>
      <c r="C66" s="24">
        <f t="shared" si="50"/>
        <v>0</v>
      </c>
      <c r="D66" s="24">
        <f t="shared" si="50"/>
        <v>0</v>
      </c>
      <c r="E66" s="24">
        <f t="shared" si="50"/>
        <v>0</v>
      </c>
      <c r="F66" s="24">
        <f t="shared" si="50"/>
        <v>0</v>
      </c>
      <c r="G66" s="24">
        <f t="shared" si="50"/>
        <v>0</v>
      </c>
    </row>
    <row r="68" spans="1:7" x14ac:dyDescent="0.2">
      <c r="A68" s="1" t="s">
        <v>115</v>
      </c>
    </row>
  </sheetData>
  <sheetProtection formatCells="0" formatColumns="0" formatRows="0" insertRows="0" deleteRows="0" autoFilter="0"/>
  <mergeCells count="9">
    <mergeCell ref="G2:G3"/>
    <mergeCell ref="A1:G1"/>
    <mergeCell ref="A34:G34"/>
    <mergeCell ref="G47:G48"/>
    <mergeCell ref="G35:G36"/>
    <mergeCell ref="A46:G46"/>
    <mergeCell ref="B2:F2"/>
    <mergeCell ref="B35:F35"/>
    <mergeCell ref="B47:F47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18"/>
  <sheetViews>
    <sheetView showGridLines="0" zoomScaleNormal="100" workbookViewId="0">
      <selection sqref="A1:G1"/>
    </sheetView>
  </sheetViews>
  <sheetFormatPr baseColWidth="10" defaultColWidth="12" defaultRowHeight="11.25" x14ac:dyDescent="0.2"/>
  <cols>
    <col min="1" max="1" width="47.6640625" style="1" customWidth="1"/>
    <col min="2" max="7" width="18.33203125" style="1" customWidth="1"/>
    <col min="8" max="16384" width="12" style="1"/>
  </cols>
  <sheetData>
    <row r="1" spans="1:7" ht="64.5" customHeight="1" x14ac:dyDescent="0.2">
      <c r="A1" s="37" t="s">
        <v>129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29" t="s">
        <v>0</v>
      </c>
      <c r="B5" s="23">
        <v>88018154</v>
      </c>
      <c r="C5" s="23">
        <v>2738633.83</v>
      </c>
      <c r="D5" s="23">
        <f>B5+C5</f>
        <v>90756787.829999998</v>
      </c>
      <c r="E5" s="23">
        <v>54833660.960000001</v>
      </c>
      <c r="F5" s="23">
        <v>54833660.960000001</v>
      </c>
      <c r="G5" s="23">
        <f>D5-E5</f>
        <v>35923126.869999997</v>
      </c>
    </row>
    <row r="6" spans="1:7" x14ac:dyDescent="0.2">
      <c r="A6" s="29"/>
      <c r="B6" s="23"/>
      <c r="C6" s="23"/>
      <c r="D6" s="23"/>
      <c r="E6" s="23"/>
      <c r="F6" s="23"/>
      <c r="G6" s="23"/>
    </row>
    <row r="7" spans="1:7" x14ac:dyDescent="0.2">
      <c r="A7" s="29" t="s">
        <v>1</v>
      </c>
      <c r="B7" s="23">
        <v>1081059</v>
      </c>
      <c r="C7" s="23">
        <v>13037938.720000001</v>
      </c>
      <c r="D7" s="23">
        <f>B7+C7</f>
        <v>14118997.720000001</v>
      </c>
      <c r="E7" s="23">
        <v>9808181.3900000006</v>
      </c>
      <c r="F7" s="23">
        <v>9808181.3900000006</v>
      </c>
      <c r="G7" s="23">
        <f>D7-E7</f>
        <v>4310816.33</v>
      </c>
    </row>
    <row r="8" spans="1:7" x14ac:dyDescent="0.2">
      <c r="A8" s="29"/>
      <c r="B8" s="23"/>
      <c r="C8" s="23"/>
      <c r="D8" s="23"/>
      <c r="E8" s="23"/>
      <c r="F8" s="23"/>
      <c r="G8" s="23"/>
    </row>
    <row r="9" spans="1:7" x14ac:dyDescent="0.2">
      <c r="A9" s="29" t="s">
        <v>2</v>
      </c>
      <c r="B9" s="23">
        <v>2000000</v>
      </c>
      <c r="C9" s="23">
        <v>0</v>
      </c>
      <c r="D9" s="23">
        <f>B9+C9</f>
        <v>2000000</v>
      </c>
      <c r="E9" s="23">
        <v>2000000</v>
      </c>
      <c r="F9" s="23">
        <v>2000000</v>
      </c>
      <c r="G9" s="23">
        <f>D9-E9</f>
        <v>0</v>
      </c>
    </row>
    <row r="10" spans="1:7" x14ac:dyDescent="0.2">
      <c r="A10" s="29"/>
      <c r="B10" s="23"/>
      <c r="C10" s="23"/>
      <c r="D10" s="23"/>
      <c r="E10" s="23"/>
      <c r="F10" s="23"/>
      <c r="G10" s="23"/>
    </row>
    <row r="11" spans="1:7" x14ac:dyDescent="0.2">
      <c r="A11" s="29" t="s">
        <v>39</v>
      </c>
      <c r="B11" s="23">
        <v>20000</v>
      </c>
      <c r="C11" s="23">
        <v>0</v>
      </c>
      <c r="D11" s="23">
        <f>B11+C11</f>
        <v>20000</v>
      </c>
      <c r="E11" s="23">
        <v>8661.15</v>
      </c>
      <c r="F11" s="23">
        <v>8661.15</v>
      </c>
      <c r="G11" s="23">
        <f>D11-E11</f>
        <v>11338.85</v>
      </c>
    </row>
    <row r="12" spans="1:7" x14ac:dyDescent="0.2">
      <c r="A12" s="29"/>
      <c r="B12" s="23"/>
      <c r="C12" s="23"/>
      <c r="D12" s="23"/>
      <c r="E12" s="23"/>
      <c r="F12" s="23"/>
      <c r="G12" s="23"/>
    </row>
    <row r="13" spans="1:7" x14ac:dyDescent="0.2">
      <c r="A13" s="30" t="s">
        <v>36</v>
      </c>
      <c r="B13" s="23">
        <v>0</v>
      </c>
      <c r="C13" s="23">
        <v>0</v>
      </c>
      <c r="D13" s="23">
        <f>B13+C13</f>
        <v>0</v>
      </c>
      <c r="E13" s="23">
        <v>0</v>
      </c>
      <c r="F13" s="23">
        <v>0</v>
      </c>
      <c r="G13" s="23">
        <f>D13-E13</f>
        <v>0</v>
      </c>
    </row>
    <row r="14" spans="1:7" x14ac:dyDescent="0.2">
      <c r="A14" s="22"/>
      <c r="B14" s="25"/>
      <c r="C14" s="25"/>
      <c r="D14" s="25"/>
      <c r="E14" s="25"/>
      <c r="F14" s="25"/>
      <c r="G14" s="25"/>
    </row>
    <row r="15" spans="1:7" x14ac:dyDescent="0.2">
      <c r="A15" s="7" t="s">
        <v>122</v>
      </c>
      <c r="B15" s="26">
        <f t="shared" ref="B15:G15" si="0">SUM(B5+B7+B9+B11+B13)</f>
        <v>91119213</v>
      </c>
      <c r="C15" s="26">
        <f t="shared" si="0"/>
        <v>15776572.550000001</v>
      </c>
      <c r="D15" s="26">
        <f t="shared" si="0"/>
        <v>106895785.55</v>
      </c>
      <c r="E15" s="26">
        <f t="shared" si="0"/>
        <v>66650503.5</v>
      </c>
      <c r="F15" s="26">
        <f t="shared" si="0"/>
        <v>66650503.5</v>
      </c>
      <c r="G15" s="26">
        <f t="shared" si="0"/>
        <v>40245282.049999997</v>
      </c>
    </row>
    <row r="18" spans="1:1" x14ac:dyDescent="0.2">
      <c r="A18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9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78"/>
  <sheetViews>
    <sheetView showGridLines="0" workbookViewId="0">
      <selection activeCell="A9" sqref="A9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8" ht="60.6" customHeight="1" x14ac:dyDescent="0.2">
      <c r="A1" s="38" t="s">
        <v>128</v>
      </c>
      <c r="B1" s="38"/>
      <c r="C1" s="38"/>
      <c r="D1" s="38"/>
      <c r="E1" s="38"/>
      <c r="F1" s="38"/>
      <c r="G1" s="39"/>
    </row>
    <row r="2" spans="1:8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8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8" x14ac:dyDescent="0.2">
      <c r="A4" s="9" t="s">
        <v>57</v>
      </c>
      <c r="B4" s="27">
        <f>SUM(B5:B11)</f>
        <v>37242619.760000005</v>
      </c>
      <c r="C4" s="27">
        <f>SUM(C5:C11)</f>
        <v>2460042.63</v>
      </c>
      <c r="D4" s="27">
        <f>B4+C4</f>
        <v>39702662.390000008</v>
      </c>
      <c r="E4" s="27">
        <f>SUM(E5:E11)</f>
        <v>24546234.5</v>
      </c>
      <c r="F4" s="27">
        <f>SUM(F5:F11)</f>
        <v>24546234.5</v>
      </c>
      <c r="G4" s="27">
        <f>D4-E4</f>
        <v>15156427.890000008</v>
      </c>
    </row>
    <row r="5" spans="1:8" x14ac:dyDescent="0.2">
      <c r="A5" s="11" t="s">
        <v>61</v>
      </c>
      <c r="B5" s="23">
        <v>25006453.190000001</v>
      </c>
      <c r="C5" s="23">
        <v>-852658.36</v>
      </c>
      <c r="D5" s="23">
        <f t="shared" ref="D5:D68" si="0">B5+C5</f>
        <v>24153794.830000002</v>
      </c>
      <c r="E5" s="23">
        <v>16819227.52</v>
      </c>
      <c r="F5" s="23">
        <v>16819227.52</v>
      </c>
      <c r="G5" s="23">
        <f t="shared" ref="G5:G68" si="1">D5-E5</f>
        <v>7334567.3100000024</v>
      </c>
      <c r="H5" s="6">
        <v>1100</v>
      </c>
    </row>
    <row r="6" spans="1:8" x14ac:dyDescent="0.2">
      <c r="A6" s="11" t="s">
        <v>62</v>
      </c>
      <c r="B6" s="23">
        <v>1458131.4</v>
      </c>
      <c r="C6" s="23">
        <v>2766225.98</v>
      </c>
      <c r="D6" s="23">
        <f t="shared" si="0"/>
        <v>4224357.38</v>
      </c>
      <c r="E6" s="23">
        <v>4114978.71</v>
      </c>
      <c r="F6" s="23">
        <v>4114978.71</v>
      </c>
      <c r="G6" s="23">
        <f t="shared" si="1"/>
        <v>109378.66999999993</v>
      </c>
      <c r="H6" s="6">
        <v>1200</v>
      </c>
    </row>
    <row r="7" spans="1:8" x14ac:dyDescent="0.2">
      <c r="A7" s="11" t="s">
        <v>63</v>
      </c>
      <c r="B7" s="23">
        <v>4750595.01</v>
      </c>
      <c r="C7" s="23">
        <v>574924.81999999995</v>
      </c>
      <c r="D7" s="23">
        <f t="shared" si="0"/>
        <v>5325519.83</v>
      </c>
      <c r="E7" s="23">
        <v>716835.11</v>
      </c>
      <c r="F7" s="23">
        <v>716835.11</v>
      </c>
      <c r="G7" s="23">
        <f t="shared" si="1"/>
        <v>4608684.72</v>
      </c>
      <c r="H7" s="6">
        <v>1300</v>
      </c>
    </row>
    <row r="8" spans="1:8" x14ac:dyDescent="0.2">
      <c r="A8" s="11" t="s">
        <v>33</v>
      </c>
      <c r="B8" s="23">
        <v>5401</v>
      </c>
      <c r="C8" s="23">
        <v>0</v>
      </c>
      <c r="D8" s="23">
        <f t="shared" si="0"/>
        <v>5401</v>
      </c>
      <c r="E8" s="23">
        <v>4050.54</v>
      </c>
      <c r="F8" s="23">
        <v>4050.54</v>
      </c>
      <c r="G8" s="23">
        <f t="shared" si="1"/>
        <v>1350.46</v>
      </c>
      <c r="H8" s="6">
        <v>1400</v>
      </c>
    </row>
    <row r="9" spans="1:8" x14ac:dyDescent="0.2">
      <c r="A9" s="11" t="s">
        <v>64</v>
      </c>
      <c r="B9" s="23">
        <v>6022039.1600000001</v>
      </c>
      <c r="C9" s="23">
        <v>-28449.81</v>
      </c>
      <c r="D9" s="23">
        <f t="shared" si="0"/>
        <v>5993589.3500000006</v>
      </c>
      <c r="E9" s="23">
        <v>2891142.62</v>
      </c>
      <c r="F9" s="23">
        <v>2891142.62</v>
      </c>
      <c r="G9" s="23">
        <f t="shared" si="1"/>
        <v>3102446.7300000004</v>
      </c>
      <c r="H9" s="6">
        <v>1500</v>
      </c>
    </row>
    <row r="10" spans="1:8" x14ac:dyDescent="0.2">
      <c r="A10" s="11" t="s">
        <v>34</v>
      </c>
      <c r="B10" s="23">
        <v>0</v>
      </c>
      <c r="C10" s="23">
        <v>0</v>
      </c>
      <c r="D10" s="23">
        <f t="shared" si="0"/>
        <v>0</v>
      </c>
      <c r="E10" s="23">
        <v>0</v>
      </c>
      <c r="F10" s="23">
        <v>0</v>
      </c>
      <c r="G10" s="23">
        <f t="shared" si="1"/>
        <v>0</v>
      </c>
      <c r="H10" s="6">
        <v>1600</v>
      </c>
    </row>
    <row r="11" spans="1:8" x14ac:dyDescent="0.2">
      <c r="A11" s="11" t="s">
        <v>65</v>
      </c>
      <c r="B11" s="23">
        <v>0</v>
      </c>
      <c r="C11" s="23">
        <v>0</v>
      </c>
      <c r="D11" s="23">
        <f t="shared" si="0"/>
        <v>0</v>
      </c>
      <c r="E11" s="23">
        <v>0</v>
      </c>
      <c r="F11" s="23">
        <v>0</v>
      </c>
      <c r="G11" s="23">
        <f t="shared" si="1"/>
        <v>0</v>
      </c>
      <c r="H11" s="6">
        <v>1700</v>
      </c>
    </row>
    <row r="12" spans="1:8" x14ac:dyDescent="0.2">
      <c r="A12" s="9" t="s">
        <v>117</v>
      </c>
      <c r="B12" s="28">
        <f>SUM(B13:B21)</f>
        <v>6359234.29</v>
      </c>
      <c r="C12" s="28">
        <f>SUM(C13:C21)</f>
        <v>1429362.67</v>
      </c>
      <c r="D12" s="28">
        <f t="shared" si="0"/>
        <v>7788596.96</v>
      </c>
      <c r="E12" s="28">
        <f>SUM(E13:E21)</f>
        <v>6654179.9200000009</v>
      </c>
      <c r="F12" s="28">
        <f>SUM(F13:F21)</f>
        <v>6654179.9200000009</v>
      </c>
      <c r="G12" s="28">
        <f t="shared" si="1"/>
        <v>1134417.0399999991</v>
      </c>
      <c r="H12" s="10">
        <v>0</v>
      </c>
    </row>
    <row r="13" spans="1:8" x14ac:dyDescent="0.2">
      <c r="A13" s="11" t="s">
        <v>66</v>
      </c>
      <c r="B13" s="23">
        <v>712000</v>
      </c>
      <c r="C13" s="23">
        <v>105490.54</v>
      </c>
      <c r="D13" s="23">
        <f t="shared" si="0"/>
        <v>817490.54</v>
      </c>
      <c r="E13" s="23">
        <v>563803.24</v>
      </c>
      <c r="F13" s="23">
        <v>563803.24</v>
      </c>
      <c r="G13" s="23">
        <f t="shared" si="1"/>
        <v>253687.30000000005</v>
      </c>
      <c r="H13" s="6">
        <v>2100</v>
      </c>
    </row>
    <row r="14" spans="1:8" x14ac:dyDescent="0.2">
      <c r="A14" s="11" t="s">
        <v>67</v>
      </c>
      <c r="B14" s="23">
        <v>392500</v>
      </c>
      <c r="C14" s="23">
        <v>218472.94</v>
      </c>
      <c r="D14" s="23">
        <f t="shared" si="0"/>
        <v>610972.93999999994</v>
      </c>
      <c r="E14" s="23">
        <v>522024.53</v>
      </c>
      <c r="F14" s="23">
        <v>522024.53</v>
      </c>
      <c r="G14" s="23">
        <f t="shared" si="1"/>
        <v>88948.409999999916</v>
      </c>
      <c r="H14" s="6">
        <v>2200</v>
      </c>
    </row>
    <row r="15" spans="1:8" x14ac:dyDescent="0.2">
      <c r="A15" s="11" t="s">
        <v>68</v>
      </c>
      <c r="B15" s="23">
        <v>0</v>
      </c>
      <c r="C15" s="23">
        <v>0</v>
      </c>
      <c r="D15" s="23">
        <f t="shared" si="0"/>
        <v>0</v>
      </c>
      <c r="E15" s="23">
        <v>0</v>
      </c>
      <c r="F15" s="23">
        <v>0</v>
      </c>
      <c r="G15" s="23">
        <f t="shared" si="1"/>
        <v>0</v>
      </c>
      <c r="H15" s="6">
        <v>2300</v>
      </c>
    </row>
    <row r="16" spans="1:8" x14ac:dyDescent="0.2">
      <c r="A16" s="11" t="s">
        <v>69</v>
      </c>
      <c r="B16" s="23">
        <v>935000</v>
      </c>
      <c r="C16" s="23">
        <v>717085.79</v>
      </c>
      <c r="D16" s="23">
        <f t="shared" si="0"/>
        <v>1652085.79</v>
      </c>
      <c r="E16" s="23">
        <v>1509640.23</v>
      </c>
      <c r="F16" s="23">
        <v>1509640.23</v>
      </c>
      <c r="G16" s="23">
        <f t="shared" si="1"/>
        <v>142445.56000000006</v>
      </c>
      <c r="H16" s="6">
        <v>2400</v>
      </c>
    </row>
    <row r="17" spans="1:8" x14ac:dyDescent="0.2">
      <c r="A17" s="11" t="s">
        <v>70</v>
      </c>
      <c r="B17" s="23">
        <v>80000</v>
      </c>
      <c r="C17" s="23">
        <v>-10000</v>
      </c>
      <c r="D17" s="23">
        <f t="shared" si="0"/>
        <v>70000</v>
      </c>
      <c r="E17" s="23">
        <v>33167.339999999997</v>
      </c>
      <c r="F17" s="23">
        <v>33167.339999999997</v>
      </c>
      <c r="G17" s="23">
        <f t="shared" si="1"/>
        <v>36832.660000000003</v>
      </c>
      <c r="H17" s="6">
        <v>2500</v>
      </c>
    </row>
    <row r="18" spans="1:8" x14ac:dyDescent="0.2">
      <c r="A18" s="11" t="s">
        <v>71</v>
      </c>
      <c r="B18" s="23">
        <v>2977134.29</v>
      </c>
      <c r="C18" s="23">
        <v>644553.36</v>
      </c>
      <c r="D18" s="23">
        <f t="shared" si="0"/>
        <v>3621687.65</v>
      </c>
      <c r="E18" s="23">
        <v>3403143.98</v>
      </c>
      <c r="F18" s="23">
        <v>3403143.98</v>
      </c>
      <c r="G18" s="23">
        <f t="shared" si="1"/>
        <v>218543.66999999993</v>
      </c>
      <c r="H18" s="6">
        <v>2600</v>
      </c>
    </row>
    <row r="19" spans="1:8" x14ac:dyDescent="0.2">
      <c r="A19" s="11" t="s">
        <v>72</v>
      </c>
      <c r="B19" s="23">
        <v>290000</v>
      </c>
      <c r="C19" s="23">
        <v>244580.6</v>
      </c>
      <c r="D19" s="23">
        <f t="shared" si="0"/>
        <v>534580.6</v>
      </c>
      <c r="E19" s="23">
        <v>278988.90999999997</v>
      </c>
      <c r="F19" s="23">
        <v>278988.90999999997</v>
      </c>
      <c r="G19" s="23">
        <f t="shared" si="1"/>
        <v>255591.69</v>
      </c>
      <c r="H19" s="6">
        <v>2700</v>
      </c>
    </row>
    <row r="20" spans="1:8" x14ac:dyDescent="0.2">
      <c r="A20" s="11" t="s">
        <v>73</v>
      </c>
      <c r="B20" s="23">
        <v>0</v>
      </c>
      <c r="C20" s="23">
        <v>0</v>
      </c>
      <c r="D20" s="23">
        <f t="shared" si="0"/>
        <v>0</v>
      </c>
      <c r="E20" s="23">
        <v>0</v>
      </c>
      <c r="F20" s="23">
        <v>0</v>
      </c>
      <c r="G20" s="23">
        <f t="shared" si="1"/>
        <v>0</v>
      </c>
      <c r="H20" s="6">
        <v>2800</v>
      </c>
    </row>
    <row r="21" spans="1:8" x14ac:dyDescent="0.2">
      <c r="A21" s="11" t="s">
        <v>74</v>
      </c>
      <c r="B21" s="23">
        <v>972600</v>
      </c>
      <c r="C21" s="23">
        <v>-490820.56</v>
      </c>
      <c r="D21" s="23">
        <f t="shared" si="0"/>
        <v>481779.44</v>
      </c>
      <c r="E21" s="23">
        <v>343411.69</v>
      </c>
      <c r="F21" s="23">
        <v>343411.69</v>
      </c>
      <c r="G21" s="23">
        <f t="shared" si="1"/>
        <v>138367.75</v>
      </c>
      <c r="H21" s="6">
        <v>2900</v>
      </c>
    </row>
    <row r="22" spans="1:8" x14ac:dyDescent="0.2">
      <c r="A22" s="9" t="s">
        <v>58</v>
      </c>
      <c r="B22" s="28">
        <f>SUM(B23:B31)</f>
        <v>16502671</v>
      </c>
      <c r="C22" s="28">
        <f>SUM(C23:C31)</f>
        <v>1701310.89</v>
      </c>
      <c r="D22" s="28">
        <f t="shared" si="0"/>
        <v>18203981.890000001</v>
      </c>
      <c r="E22" s="28">
        <f>SUM(E23:E31)</f>
        <v>12788869.800000001</v>
      </c>
      <c r="F22" s="28">
        <f>SUM(F23:F31)</f>
        <v>12788869.800000001</v>
      </c>
      <c r="G22" s="28">
        <f t="shared" si="1"/>
        <v>5415112.0899999999</v>
      </c>
      <c r="H22" s="10">
        <v>0</v>
      </c>
    </row>
    <row r="23" spans="1:8" x14ac:dyDescent="0.2">
      <c r="A23" s="11" t="s">
        <v>75</v>
      </c>
      <c r="B23" s="23">
        <v>4365000</v>
      </c>
      <c r="C23" s="23">
        <v>675632.2</v>
      </c>
      <c r="D23" s="23">
        <f t="shared" si="0"/>
        <v>5040632.2</v>
      </c>
      <c r="E23" s="23">
        <v>3053788.52</v>
      </c>
      <c r="F23" s="23">
        <v>3053788.52</v>
      </c>
      <c r="G23" s="23">
        <f t="shared" si="1"/>
        <v>1986843.6800000002</v>
      </c>
      <c r="H23" s="6">
        <v>3100</v>
      </c>
    </row>
    <row r="24" spans="1:8" x14ac:dyDescent="0.2">
      <c r="A24" s="11" t="s">
        <v>76</v>
      </c>
      <c r="B24" s="23">
        <v>775000</v>
      </c>
      <c r="C24" s="23">
        <v>-410254.01</v>
      </c>
      <c r="D24" s="23">
        <f t="shared" si="0"/>
        <v>364745.99</v>
      </c>
      <c r="E24" s="23">
        <v>185713.39</v>
      </c>
      <c r="F24" s="23">
        <v>185713.39</v>
      </c>
      <c r="G24" s="23">
        <f t="shared" si="1"/>
        <v>179032.59999999998</v>
      </c>
      <c r="H24" s="6">
        <v>3200</v>
      </c>
    </row>
    <row r="25" spans="1:8" x14ac:dyDescent="0.2">
      <c r="A25" s="11" t="s">
        <v>77</v>
      </c>
      <c r="B25" s="23">
        <v>680400</v>
      </c>
      <c r="C25" s="23">
        <v>765155.27</v>
      </c>
      <c r="D25" s="23">
        <f t="shared" si="0"/>
        <v>1445555.27</v>
      </c>
      <c r="E25" s="23">
        <v>1017789.31</v>
      </c>
      <c r="F25" s="23">
        <v>1017789.31</v>
      </c>
      <c r="G25" s="23">
        <f t="shared" si="1"/>
        <v>427765.95999999996</v>
      </c>
      <c r="H25" s="6">
        <v>3300</v>
      </c>
    </row>
    <row r="26" spans="1:8" x14ac:dyDescent="0.2">
      <c r="A26" s="11" t="s">
        <v>78</v>
      </c>
      <c r="B26" s="23">
        <v>564000</v>
      </c>
      <c r="C26" s="23">
        <v>353996.94</v>
      </c>
      <c r="D26" s="23">
        <f t="shared" si="0"/>
        <v>917996.94</v>
      </c>
      <c r="E26" s="23">
        <v>899550.17</v>
      </c>
      <c r="F26" s="23">
        <v>899550.17</v>
      </c>
      <c r="G26" s="23">
        <f t="shared" si="1"/>
        <v>18446.769999999902</v>
      </c>
      <c r="H26" s="6">
        <v>3400</v>
      </c>
    </row>
    <row r="27" spans="1:8" x14ac:dyDescent="0.2">
      <c r="A27" s="11" t="s">
        <v>79</v>
      </c>
      <c r="B27" s="23">
        <v>2331000</v>
      </c>
      <c r="C27" s="23">
        <v>1145263.23</v>
      </c>
      <c r="D27" s="23">
        <f t="shared" si="0"/>
        <v>3476263.23</v>
      </c>
      <c r="E27" s="23">
        <v>2752816.04</v>
      </c>
      <c r="F27" s="23">
        <v>2752816.04</v>
      </c>
      <c r="G27" s="23">
        <f t="shared" si="1"/>
        <v>723447.19</v>
      </c>
      <c r="H27" s="6">
        <v>3500</v>
      </c>
    </row>
    <row r="28" spans="1:8" x14ac:dyDescent="0.2">
      <c r="A28" s="11" t="s">
        <v>126</v>
      </c>
      <c r="B28" s="23">
        <v>200000</v>
      </c>
      <c r="C28" s="23">
        <v>81000</v>
      </c>
      <c r="D28" s="23">
        <f t="shared" si="0"/>
        <v>281000</v>
      </c>
      <c r="E28" s="23">
        <v>272552.34000000003</v>
      </c>
      <c r="F28" s="23">
        <v>272552.34000000003</v>
      </c>
      <c r="G28" s="23">
        <f t="shared" si="1"/>
        <v>8447.6599999999744</v>
      </c>
      <c r="H28" s="6">
        <v>3600</v>
      </c>
    </row>
    <row r="29" spans="1:8" x14ac:dyDescent="0.2">
      <c r="A29" s="11" t="s">
        <v>80</v>
      </c>
      <c r="B29" s="23">
        <v>263500</v>
      </c>
      <c r="C29" s="23">
        <v>103667.37</v>
      </c>
      <c r="D29" s="23">
        <f t="shared" si="0"/>
        <v>367167.37</v>
      </c>
      <c r="E29" s="23">
        <v>254131.36</v>
      </c>
      <c r="F29" s="23">
        <v>254131.36</v>
      </c>
      <c r="G29" s="23">
        <f t="shared" si="1"/>
        <v>113036.01000000001</v>
      </c>
      <c r="H29" s="6">
        <v>3700</v>
      </c>
    </row>
    <row r="30" spans="1:8" x14ac:dyDescent="0.2">
      <c r="A30" s="11" t="s">
        <v>81</v>
      </c>
      <c r="B30" s="23">
        <v>6103771</v>
      </c>
      <c r="C30" s="23">
        <v>-1158199.1100000001</v>
      </c>
      <c r="D30" s="23">
        <f t="shared" si="0"/>
        <v>4945571.8899999997</v>
      </c>
      <c r="E30" s="23">
        <v>3216365.27</v>
      </c>
      <c r="F30" s="23">
        <v>3216365.27</v>
      </c>
      <c r="G30" s="23">
        <f t="shared" si="1"/>
        <v>1729206.6199999996</v>
      </c>
      <c r="H30" s="6">
        <v>3800</v>
      </c>
    </row>
    <row r="31" spans="1:8" x14ac:dyDescent="0.2">
      <c r="A31" s="11" t="s">
        <v>18</v>
      </c>
      <c r="B31" s="23">
        <v>1220000</v>
      </c>
      <c r="C31" s="23">
        <v>145049</v>
      </c>
      <c r="D31" s="23">
        <f t="shared" si="0"/>
        <v>1365049</v>
      </c>
      <c r="E31" s="23">
        <v>1136163.3999999999</v>
      </c>
      <c r="F31" s="23">
        <v>1136163.3999999999</v>
      </c>
      <c r="G31" s="23">
        <f t="shared" si="1"/>
        <v>228885.60000000009</v>
      </c>
      <c r="H31" s="6">
        <v>3900</v>
      </c>
    </row>
    <row r="32" spans="1:8" x14ac:dyDescent="0.2">
      <c r="A32" s="9" t="s">
        <v>118</v>
      </c>
      <c r="B32" s="28">
        <f>SUM(B33:B41)</f>
        <v>11510493.780000001</v>
      </c>
      <c r="C32" s="28">
        <f>SUM(C33:C41)</f>
        <v>2025563.31</v>
      </c>
      <c r="D32" s="28">
        <f t="shared" si="0"/>
        <v>13536057.090000002</v>
      </c>
      <c r="E32" s="28">
        <f>SUM(E33:E41)</f>
        <v>10773893.450000001</v>
      </c>
      <c r="F32" s="28">
        <f>SUM(F33:F41)</f>
        <v>10773893.450000001</v>
      </c>
      <c r="G32" s="28">
        <f t="shared" si="1"/>
        <v>2762163.6400000006</v>
      </c>
      <c r="H32" s="10">
        <v>0</v>
      </c>
    </row>
    <row r="33" spans="1:8" x14ac:dyDescent="0.2">
      <c r="A33" s="11" t="s">
        <v>82</v>
      </c>
      <c r="B33" s="23">
        <v>0</v>
      </c>
      <c r="C33" s="23">
        <v>0</v>
      </c>
      <c r="D33" s="23">
        <f t="shared" si="0"/>
        <v>0</v>
      </c>
      <c r="E33" s="23">
        <v>0</v>
      </c>
      <c r="F33" s="23">
        <v>0</v>
      </c>
      <c r="G33" s="23">
        <f t="shared" si="1"/>
        <v>0</v>
      </c>
      <c r="H33" s="6">
        <v>4100</v>
      </c>
    </row>
    <row r="34" spans="1:8" x14ac:dyDescent="0.2">
      <c r="A34" s="11" t="s">
        <v>83</v>
      </c>
      <c r="B34" s="23">
        <v>4200000</v>
      </c>
      <c r="C34" s="23">
        <v>0</v>
      </c>
      <c r="D34" s="23">
        <f t="shared" si="0"/>
        <v>4200000</v>
      </c>
      <c r="E34" s="23">
        <v>3150000</v>
      </c>
      <c r="F34" s="23">
        <v>3150000</v>
      </c>
      <c r="G34" s="23">
        <f t="shared" si="1"/>
        <v>1050000</v>
      </c>
      <c r="H34" s="6">
        <v>4200</v>
      </c>
    </row>
    <row r="35" spans="1:8" x14ac:dyDescent="0.2">
      <c r="A35" s="11" t="s">
        <v>84</v>
      </c>
      <c r="B35" s="23">
        <v>0</v>
      </c>
      <c r="C35" s="23">
        <v>0</v>
      </c>
      <c r="D35" s="23">
        <f t="shared" si="0"/>
        <v>0</v>
      </c>
      <c r="E35" s="23">
        <v>0</v>
      </c>
      <c r="F35" s="23">
        <v>0</v>
      </c>
      <c r="G35" s="23">
        <f t="shared" si="1"/>
        <v>0</v>
      </c>
      <c r="H35" s="6">
        <v>4300</v>
      </c>
    </row>
    <row r="36" spans="1:8" x14ac:dyDescent="0.2">
      <c r="A36" s="11" t="s">
        <v>85</v>
      </c>
      <c r="B36" s="23">
        <v>7290493.7800000003</v>
      </c>
      <c r="C36" s="23">
        <v>2025563.31</v>
      </c>
      <c r="D36" s="23">
        <f t="shared" si="0"/>
        <v>9316057.0899999999</v>
      </c>
      <c r="E36" s="23">
        <v>7615232.2999999998</v>
      </c>
      <c r="F36" s="23">
        <v>7615232.2999999998</v>
      </c>
      <c r="G36" s="23">
        <f t="shared" si="1"/>
        <v>1700824.79</v>
      </c>
      <c r="H36" s="6">
        <v>4400</v>
      </c>
    </row>
    <row r="37" spans="1:8" x14ac:dyDescent="0.2">
      <c r="A37" s="11" t="s">
        <v>39</v>
      </c>
      <c r="B37" s="23">
        <v>20000</v>
      </c>
      <c r="C37" s="23">
        <v>0</v>
      </c>
      <c r="D37" s="23">
        <f t="shared" si="0"/>
        <v>20000</v>
      </c>
      <c r="E37" s="23">
        <v>8661.15</v>
      </c>
      <c r="F37" s="23">
        <v>8661.15</v>
      </c>
      <c r="G37" s="23">
        <f t="shared" si="1"/>
        <v>11338.85</v>
      </c>
      <c r="H37" s="6">
        <v>4500</v>
      </c>
    </row>
    <row r="38" spans="1:8" x14ac:dyDescent="0.2">
      <c r="A38" s="11" t="s">
        <v>86</v>
      </c>
      <c r="B38" s="23">
        <v>0</v>
      </c>
      <c r="C38" s="23">
        <v>0</v>
      </c>
      <c r="D38" s="23">
        <f t="shared" si="0"/>
        <v>0</v>
      </c>
      <c r="E38" s="23">
        <v>0</v>
      </c>
      <c r="F38" s="23">
        <v>0</v>
      </c>
      <c r="G38" s="23">
        <f t="shared" si="1"/>
        <v>0</v>
      </c>
      <c r="H38" s="6">
        <v>4600</v>
      </c>
    </row>
    <row r="39" spans="1:8" x14ac:dyDescent="0.2">
      <c r="A39" s="11" t="s">
        <v>87</v>
      </c>
      <c r="B39" s="23">
        <v>0</v>
      </c>
      <c r="C39" s="23">
        <v>0</v>
      </c>
      <c r="D39" s="23">
        <f t="shared" si="0"/>
        <v>0</v>
      </c>
      <c r="E39" s="23">
        <v>0</v>
      </c>
      <c r="F39" s="23">
        <v>0</v>
      </c>
      <c r="G39" s="23">
        <f t="shared" si="1"/>
        <v>0</v>
      </c>
      <c r="H39" s="6">
        <v>4700</v>
      </c>
    </row>
    <row r="40" spans="1:8" x14ac:dyDescent="0.2">
      <c r="A40" s="11" t="s">
        <v>35</v>
      </c>
      <c r="B40" s="23">
        <v>0</v>
      </c>
      <c r="C40" s="23">
        <v>0</v>
      </c>
      <c r="D40" s="23">
        <f t="shared" si="0"/>
        <v>0</v>
      </c>
      <c r="E40" s="23">
        <v>0</v>
      </c>
      <c r="F40" s="23">
        <v>0</v>
      </c>
      <c r="G40" s="23">
        <f t="shared" si="1"/>
        <v>0</v>
      </c>
      <c r="H40" s="6">
        <v>4800</v>
      </c>
    </row>
    <row r="41" spans="1:8" x14ac:dyDescent="0.2">
      <c r="A41" s="11" t="s">
        <v>88</v>
      </c>
      <c r="B41" s="23">
        <v>0</v>
      </c>
      <c r="C41" s="23">
        <v>0</v>
      </c>
      <c r="D41" s="23">
        <f t="shared" si="0"/>
        <v>0</v>
      </c>
      <c r="E41" s="23">
        <v>0</v>
      </c>
      <c r="F41" s="23">
        <v>0</v>
      </c>
      <c r="G41" s="23">
        <f t="shared" si="1"/>
        <v>0</v>
      </c>
      <c r="H41" s="6">
        <v>4900</v>
      </c>
    </row>
    <row r="42" spans="1:8" x14ac:dyDescent="0.2">
      <c r="A42" s="9" t="s">
        <v>119</v>
      </c>
      <c r="B42" s="28">
        <f>SUM(B43:B51)</f>
        <v>581059</v>
      </c>
      <c r="C42" s="28">
        <f>SUM(C43:C51)</f>
        <v>971172.19</v>
      </c>
      <c r="D42" s="28">
        <f t="shared" si="0"/>
        <v>1552231.19</v>
      </c>
      <c r="E42" s="28">
        <f>SUM(E43:E51)</f>
        <v>1366819.79</v>
      </c>
      <c r="F42" s="28">
        <f>SUM(F43:F51)</f>
        <v>1366819.79</v>
      </c>
      <c r="G42" s="28">
        <f t="shared" si="1"/>
        <v>185411.39999999991</v>
      </c>
      <c r="H42" s="10">
        <v>0</v>
      </c>
    </row>
    <row r="43" spans="1:8" x14ac:dyDescent="0.2">
      <c r="A43" s="3" t="s">
        <v>89</v>
      </c>
      <c r="B43" s="23">
        <v>418059</v>
      </c>
      <c r="C43" s="23">
        <v>133362.72</v>
      </c>
      <c r="D43" s="23">
        <f t="shared" si="0"/>
        <v>551421.72</v>
      </c>
      <c r="E43" s="23">
        <v>417057.21</v>
      </c>
      <c r="F43" s="23">
        <v>417057.21</v>
      </c>
      <c r="G43" s="23">
        <f t="shared" si="1"/>
        <v>134364.50999999995</v>
      </c>
      <c r="H43" s="6">
        <v>5100</v>
      </c>
    </row>
    <row r="44" spans="1:8" x14ac:dyDescent="0.2">
      <c r="A44" s="11" t="s">
        <v>90</v>
      </c>
      <c r="B44" s="23">
        <v>5000</v>
      </c>
      <c r="C44" s="23">
        <v>7998.01</v>
      </c>
      <c r="D44" s="23">
        <f t="shared" si="0"/>
        <v>12998.01</v>
      </c>
      <c r="E44" s="23">
        <v>12998.01</v>
      </c>
      <c r="F44" s="23">
        <v>12998.01</v>
      </c>
      <c r="G44" s="23">
        <f t="shared" si="1"/>
        <v>0</v>
      </c>
      <c r="H44" s="6">
        <v>5200</v>
      </c>
    </row>
    <row r="45" spans="1:8" x14ac:dyDescent="0.2">
      <c r="A45" s="11" t="s">
        <v>91</v>
      </c>
      <c r="B45" s="23">
        <v>0</v>
      </c>
      <c r="C45" s="23">
        <v>0</v>
      </c>
      <c r="D45" s="23">
        <f t="shared" si="0"/>
        <v>0</v>
      </c>
      <c r="E45" s="23">
        <v>0</v>
      </c>
      <c r="F45" s="23">
        <v>0</v>
      </c>
      <c r="G45" s="23">
        <f t="shared" si="1"/>
        <v>0</v>
      </c>
      <c r="H45" s="6">
        <v>5300</v>
      </c>
    </row>
    <row r="46" spans="1:8" x14ac:dyDescent="0.2">
      <c r="A46" s="11" t="s">
        <v>92</v>
      </c>
      <c r="B46" s="23">
        <v>0</v>
      </c>
      <c r="C46" s="23">
        <v>838000</v>
      </c>
      <c r="D46" s="23">
        <f t="shared" si="0"/>
        <v>838000</v>
      </c>
      <c r="E46" s="23">
        <v>835000</v>
      </c>
      <c r="F46" s="23">
        <v>835000</v>
      </c>
      <c r="G46" s="23">
        <f t="shared" si="1"/>
        <v>3000</v>
      </c>
      <c r="H46" s="6">
        <v>5400</v>
      </c>
    </row>
    <row r="47" spans="1:8" x14ac:dyDescent="0.2">
      <c r="A47" s="11" t="s">
        <v>93</v>
      </c>
      <c r="B47" s="23">
        <v>0</v>
      </c>
      <c r="C47" s="23">
        <v>0</v>
      </c>
      <c r="D47" s="23">
        <f t="shared" si="0"/>
        <v>0</v>
      </c>
      <c r="E47" s="23">
        <v>0</v>
      </c>
      <c r="F47" s="23">
        <v>0</v>
      </c>
      <c r="G47" s="23">
        <f t="shared" si="1"/>
        <v>0</v>
      </c>
      <c r="H47" s="6">
        <v>5500</v>
      </c>
    </row>
    <row r="48" spans="1:8" x14ac:dyDescent="0.2">
      <c r="A48" s="11" t="s">
        <v>94</v>
      </c>
      <c r="B48" s="23">
        <v>123000</v>
      </c>
      <c r="C48" s="23">
        <v>21811.46</v>
      </c>
      <c r="D48" s="23">
        <f t="shared" si="0"/>
        <v>144811.46</v>
      </c>
      <c r="E48" s="23">
        <v>101764.57</v>
      </c>
      <c r="F48" s="23">
        <v>101764.57</v>
      </c>
      <c r="G48" s="23">
        <f t="shared" si="1"/>
        <v>43046.889999999985</v>
      </c>
      <c r="H48" s="6">
        <v>5600</v>
      </c>
    </row>
    <row r="49" spans="1:8" x14ac:dyDescent="0.2">
      <c r="A49" s="11" t="s">
        <v>95</v>
      </c>
      <c r="B49" s="23">
        <v>0</v>
      </c>
      <c r="C49" s="23">
        <v>0</v>
      </c>
      <c r="D49" s="23">
        <f t="shared" si="0"/>
        <v>0</v>
      </c>
      <c r="E49" s="23">
        <v>0</v>
      </c>
      <c r="F49" s="23">
        <v>0</v>
      </c>
      <c r="G49" s="23">
        <f t="shared" si="1"/>
        <v>0</v>
      </c>
      <c r="H49" s="6">
        <v>5700</v>
      </c>
    </row>
    <row r="50" spans="1:8" x14ac:dyDescent="0.2">
      <c r="A50" s="11" t="s">
        <v>96</v>
      </c>
      <c r="B50" s="23">
        <v>0</v>
      </c>
      <c r="C50" s="23">
        <v>0</v>
      </c>
      <c r="D50" s="23">
        <f t="shared" si="0"/>
        <v>0</v>
      </c>
      <c r="E50" s="23">
        <v>0</v>
      </c>
      <c r="F50" s="23">
        <v>0</v>
      </c>
      <c r="G50" s="23">
        <f t="shared" si="1"/>
        <v>0</v>
      </c>
      <c r="H50" s="6">
        <v>5800</v>
      </c>
    </row>
    <row r="51" spans="1:8" x14ac:dyDescent="0.2">
      <c r="A51" s="11" t="s">
        <v>97</v>
      </c>
      <c r="B51" s="23">
        <v>35000</v>
      </c>
      <c r="C51" s="23">
        <v>-30000</v>
      </c>
      <c r="D51" s="23">
        <f t="shared" si="0"/>
        <v>5000</v>
      </c>
      <c r="E51" s="23">
        <v>0</v>
      </c>
      <c r="F51" s="23">
        <v>0</v>
      </c>
      <c r="G51" s="23">
        <f t="shared" si="1"/>
        <v>5000</v>
      </c>
      <c r="H51" s="6">
        <v>5900</v>
      </c>
    </row>
    <row r="52" spans="1:8" x14ac:dyDescent="0.2">
      <c r="A52" s="9" t="s">
        <v>59</v>
      </c>
      <c r="B52" s="28">
        <f>SUM(B53:B55)</f>
        <v>300000</v>
      </c>
      <c r="C52" s="28">
        <f>SUM(C53:C55)</f>
        <v>10932478.060000001</v>
      </c>
      <c r="D52" s="28">
        <f t="shared" si="0"/>
        <v>11232478.060000001</v>
      </c>
      <c r="E52" s="28">
        <f>SUM(E53:E55)</f>
        <v>8441361.5999999996</v>
      </c>
      <c r="F52" s="28">
        <f>SUM(F53:F55)</f>
        <v>8441361.5999999996</v>
      </c>
      <c r="G52" s="28">
        <f t="shared" si="1"/>
        <v>2791116.4600000009</v>
      </c>
      <c r="H52" s="10">
        <v>0</v>
      </c>
    </row>
    <row r="53" spans="1:8" x14ac:dyDescent="0.2">
      <c r="A53" s="11" t="s">
        <v>98</v>
      </c>
      <c r="B53" s="23">
        <v>0</v>
      </c>
      <c r="C53" s="23">
        <v>10654775.51</v>
      </c>
      <c r="D53" s="23">
        <f t="shared" si="0"/>
        <v>10654775.51</v>
      </c>
      <c r="E53" s="23">
        <v>8064898.0700000003</v>
      </c>
      <c r="F53" s="23">
        <v>8064898.0700000003</v>
      </c>
      <c r="G53" s="23">
        <f t="shared" si="1"/>
        <v>2589877.4399999995</v>
      </c>
      <c r="H53" s="6">
        <v>6100</v>
      </c>
    </row>
    <row r="54" spans="1:8" x14ac:dyDescent="0.2">
      <c r="A54" s="11" t="s">
        <v>99</v>
      </c>
      <c r="B54" s="23">
        <v>300000</v>
      </c>
      <c r="C54" s="23">
        <v>277702.55</v>
      </c>
      <c r="D54" s="23">
        <f t="shared" si="0"/>
        <v>577702.55000000005</v>
      </c>
      <c r="E54" s="23">
        <v>376463.53</v>
      </c>
      <c r="F54" s="23">
        <v>376463.53</v>
      </c>
      <c r="G54" s="23">
        <f t="shared" si="1"/>
        <v>201239.02000000002</v>
      </c>
      <c r="H54" s="6">
        <v>6200</v>
      </c>
    </row>
    <row r="55" spans="1:8" x14ac:dyDescent="0.2">
      <c r="A55" s="11" t="s">
        <v>100</v>
      </c>
      <c r="B55" s="23">
        <v>0</v>
      </c>
      <c r="C55" s="23">
        <v>0</v>
      </c>
      <c r="D55" s="23">
        <f t="shared" si="0"/>
        <v>0</v>
      </c>
      <c r="E55" s="23">
        <v>0</v>
      </c>
      <c r="F55" s="23">
        <v>0</v>
      </c>
      <c r="G55" s="23">
        <f t="shared" si="1"/>
        <v>0</v>
      </c>
      <c r="H55" s="6">
        <v>6300</v>
      </c>
    </row>
    <row r="56" spans="1:8" x14ac:dyDescent="0.2">
      <c r="A56" s="9" t="s">
        <v>120</v>
      </c>
      <c r="B56" s="28">
        <f>SUM(B57:B63)</f>
        <v>16323135.17</v>
      </c>
      <c r="C56" s="28">
        <f>SUM(C57:C63)</f>
        <v>-4877645.67</v>
      </c>
      <c r="D56" s="28">
        <f t="shared" si="0"/>
        <v>11445489.5</v>
      </c>
      <c r="E56" s="28">
        <f>SUM(E57:E63)</f>
        <v>0</v>
      </c>
      <c r="F56" s="28">
        <f>SUM(F57:F63)</f>
        <v>0</v>
      </c>
      <c r="G56" s="28">
        <f t="shared" si="1"/>
        <v>11445489.5</v>
      </c>
      <c r="H56" s="10">
        <v>0</v>
      </c>
    </row>
    <row r="57" spans="1:8" x14ac:dyDescent="0.2">
      <c r="A57" s="11" t="s">
        <v>127</v>
      </c>
      <c r="B57" s="23">
        <v>0</v>
      </c>
      <c r="C57" s="23">
        <v>0</v>
      </c>
      <c r="D57" s="23">
        <f t="shared" si="0"/>
        <v>0</v>
      </c>
      <c r="E57" s="23">
        <v>0</v>
      </c>
      <c r="F57" s="23">
        <v>0</v>
      </c>
      <c r="G57" s="23">
        <f t="shared" si="1"/>
        <v>0</v>
      </c>
      <c r="H57" s="6">
        <v>7100</v>
      </c>
    </row>
    <row r="58" spans="1:8" x14ac:dyDescent="0.2">
      <c r="A58" s="11" t="s">
        <v>101</v>
      </c>
      <c r="B58" s="23">
        <v>0</v>
      </c>
      <c r="C58" s="23">
        <v>0</v>
      </c>
      <c r="D58" s="23">
        <f t="shared" si="0"/>
        <v>0</v>
      </c>
      <c r="E58" s="23">
        <v>0</v>
      </c>
      <c r="F58" s="23">
        <v>0</v>
      </c>
      <c r="G58" s="23">
        <f t="shared" si="1"/>
        <v>0</v>
      </c>
      <c r="H58" s="6">
        <v>7200</v>
      </c>
    </row>
    <row r="59" spans="1:8" x14ac:dyDescent="0.2">
      <c r="A59" s="11" t="s">
        <v>102</v>
      </c>
      <c r="B59" s="23">
        <v>0</v>
      </c>
      <c r="C59" s="23">
        <v>0</v>
      </c>
      <c r="D59" s="23">
        <f t="shared" si="0"/>
        <v>0</v>
      </c>
      <c r="E59" s="23">
        <v>0</v>
      </c>
      <c r="F59" s="23">
        <v>0</v>
      </c>
      <c r="G59" s="23">
        <f t="shared" si="1"/>
        <v>0</v>
      </c>
      <c r="H59" s="6">
        <v>7300</v>
      </c>
    </row>
    <row r="60" spans="1:8" x14ac:dyDescent="0.2">
      <c r="A60" s="11" t="s">
        <v>103</v>
      </c>
      <c r="B60" s="23">
        <v>0</v>
      </c>
      <c r="C60" s="23">
        <v>0</v>
      </c>
      <c r="D60" s="23">
        <f t="shared" si="0"/>
        <v>0</v>
      </c>
      <c r="E60" s="23">
        <v>0</v>
      </c>
      <c r="F60" s="23">
        <v>0</v>
      </c>
      <c r="G60" s="23">
        <f t="shared" si="1"/>
        <v>0</v>
      </c>
      <c r="H60" s="6">
        <v>7400</v>
      </c>
    </row>
    <row r="61" spans="1:8" x14ac:dyDescent="0.2">
      <c r="A61" s="11" t="s">
        <v>104</v>
      </c>
      <c r="B61" s="23">
        <v>0</v>
      </c>
      <c r="C61" s="23">
        <v>0</v>
      </c>
      <c r="D61" s="23">
        <f t="shared" si="0"/>
        <v>0</v>
      </c>
      <c r="E61" s="23">
        <v>0</v>
      </c>
      <c r="F61" s="23">
        <v>0</v>
      </c>
      <c r="G61" s="23">
        <f t="shared" si="1"/>
        <v>0</v>
      </c>
      <c r="H61" s="6">
        <v>7500</v>
      </c>
    </row>
    <row r="62" spans="1:8" x14ac:dyDescent="0.2">
      <c r="A62" s="11" t="s">
        <v>105</v>
      </c>
      <c r="B62" s="23">
        <v>0</v>
      </c>
      <c r="C62" s="23">
        <v>0</v>
      </c>
      <c r="D62" s="23">
        <f t="shared" si="0"/>
        <v>0</v>
      </c>
      <c r="E62" s="23">
        <v>0</v>
      </c>
      <c r="F62" s="23">
        <v>0</v>
      </c>
      <c r="G62" s="23">
        <f t="shared" si="1"/>
        <v>0</v>
      </c>
      <c r="H62" s="6">
        <v>7600</v>
      </c>
    </row>
    <row r="63" spans="1:8" x14ac:dyDescent="0.2">
      <c r="A63" s="11" t="s">
        <v>106</v>
      </c>
      <c r="B63" s="23">
        <v>16323135.17</v>
      </c>
      <c r="C63" s="23">
        <v>-4877645.67</v>
      </c>
      <c r="D63" s="23">
        <f t="shared" si="0"/>
        <v>11445489.5</v>
      </c>
      <c r="E63" s="23">
        <v>0</v>
      </c>
      <c r="F63" s="23">
        <v>0</v>
      </c>
      <c r="G63" s="23">
        <f t="shared" si="1"/>
        <v>11445489.5</v>
      </c>
      <c r="H63" s="6">
        <v>7900</v>
      </c>
    </row>
    <row r="64" spans="1:8" x14ac:dyDescent="0.2">
      <c r="A64" s="9" t="s">
        <v>121</v>
      </c>
      <c r="B64" s="28">
        <f>SUM(B65:B67)</f>
        <v>200000</v>
      </c>
      <c r="C64" s="28">
        <f>SUM(C65:C67)</f>
        <v>1134288.47</v>
      </c>
      <c r="D64" s="28">
        <f t="shared" si="0"/>
        <v>1334288.47</v>
      </c>
      <c r="E64" s="28">
        <f>SUM(E65:E67)</f>
        <v>0</v>
      </c>
      <c r="F64" s="28">
        <f>SUM(F65:F67)</f>
        <v>0</v>
      </c>
      <c r="G64" s="28">
        <f t="shared" si="1"/>
        <v>1334288.47</v>
      </c>
      <c r="H64" s="10">
        <v>0</v>
      </c>
    </row>
    <row r="65" spans="1:8" x14ac:dyDescent="0.2">
      <c r="A65" s="11" t="s">
        <v>36</v>
      </c>
      <c r="B65" s="23">
        <v>0</v>
      </c>
      <c r="C65" s="23">
        <v>0</v>
      </c>
      <c r="D65" s="23">
        <f t="shared" si="0"/>
        <v>0</v>
      </c>
      <c r="E65" s="23">
        <v>0</v>
      </c>
      <c r="F65" s="23">
        <v>0</v>
      </c>
      <c r="G65" s="23">
        <f t="shared" si="1"/>
        <v>0</v>
      </c>
      <c r="H65" s="6">
        <v>8100</v>
      </c>
    </row>
    <row r="66" spans="1:8" x14ac:dyDescent="0.2">
      <c r="A66" s="11" t="s">
        <v>37</v>
      </c>
      <c r="B66" s="23">
        <v>0</v>
      </c>
      <c r="C66" s="23">
        <v>0</v>
      </c>
      <c r="D66" s="23">
        <f t="shared" si="0"/>
        <v>0</v>
      </c>
      <c r="E66" s="23">
        <v>0</v>
      </c>
      <c r="F66" s="23">
        <v>0</v>
      </c>
      <c r="G66" s="23">
        <f t="shared" si="1"/>
        <v>0</v>
      </c>
      <c r="H66" s="6">
        <v>8300</v>
      </c>
    </row>
    <row r="67" spans="1:8" x14ac:dyDescent="0.2">
      <c r="A67" s="11" t="s">
        <v>38</v>
      </c>
      <c r="B67" s="23">
        <v>200000</v>
      </c>
      <c r="C67" s="23">
        <v>1134288.47</v>
      </c>
      <c r="D67" s="23">
        <f t="shared" si="0"/>
        <v>1334288.47</v>
      </c>
      <c r="E67" s="23">
        <v>0</v>
      </c>
      <c r="F67" s="23">
        <v>0</v>
      </c>
      <c r="G67" s="23">
        <f t="shared" si="1"/>
        <v>1334288.47</v>
      </c>
      <c r="H67" s="6">
        <v>8500</v>
      </c>
    </row>
    <row r="68" spans="1:8" x14ac:dyDescent="0.2">
      <c r="A68" s="9" t="s">
        <v>60</v>
      </c>
      <c r="B68" s="28">
        <f>SUM(B69:B75)</f>
        <v>2100000</v>
      </c>
      <c r="C68" s="28">
        <f>SUM(C69:C75)</f>
        <v>0</v>
      </c>
      <c r="D68" s="28">
        <f t="shared" si="0"/>
        <v>2100000</v>
      </c>
      <c r="E68" s="28">
        <f>SUM(E69:E75)</f>
        <v>2079144.44</v>
      </c>
      <c r="F68" s="28">
        <f>SUM(F69:F75)</f>
        <v>2079144.44</v>
      </c>
      <c r="G68" s="28">
        <f t="shared" si="1"/>
        <v>20855.560000000056</v>
      </c>
      <c r="H68" s="10">
        <v>0</v>
      </c>
    </row>
    <row r="69" spans="1:8" x14ac:dyDescent="0.2">
      <c r="A69" s="11" t="s">
        <v>107</v>
      </c>
      <c r="B69" s="23">
        <v>2000000</v>
      </c>
      <c r="C69" s="23">
        <v>0</v>
      </c>
      <c r="D69" s="23">
        <f t="shared" ref="D69:D75" si="2">B69+C69</f>
        <v>2000000</v>
      </c>
      <c r="E69" s="23">
        <v>2000000</v>
      </c>
      <c r="F69" s="23">
        <v>2000000</v>
      </c>
      <c r="G69" s="23">
        <f t="shared" ref="G69:G75" si="3">D69-E69</f>
        <v>0</v>
      </c>
      <c r="H69" s="6">
        <v>9100</v>
      </c>
    </row>
    <row r="70" spans="1:8" x14ac:dyDescent="0.2">
      <c r="A70" s="11" t="s">
        <v>108</v>
      </c>
      <c r="B70" s="23">
        <v>100000</v>
      </c>
      <c r="C70" s="23">
        <v>0</v>
      </c>
      <c r="D70" s="23">
        <f t="shared" si="2"/>
        <v>100000</v>
      </c>
      <c r="E70" s="23">
        <v>79144.44</v>
      </c>
      <c r="F70" s="23">
        <v>79144.44</v>
      </c>
      <c r="G70" s="23">
        <f t="shared" si="3"/>
        <v>20855.559999999998</v>
      </c>
      <c r="H70" s="6">
        <v>9200</v>
      </c>
    </row>
    <row r="71" spans="1:8" x14ac:dyDescent="0.2">
      <c r="A71" s="11" t="s">
        <v>109</v>
      </c>
      <c r="B71" s="23">
        <v>0</v>
      </c>
      <c r="C71" s="23">
        <v>0</v>
      </c>
      <c r="D71" s="23">
        <f t="shared" si="2"/>
        <v>0</v>
      </c>
      <c r="E71" s="23">
        <v>0</v>
      </c>
      <c r="F71" s="23">
        <v>0</v>
      </c>
      <c r="G71" s="23">
        <f t="shared" si="3"/>
        <v>0</v>
      </c>
      <c r="H71" s="6">
        <v>9300</v>
      </c>
    </row>
    <row r="72" spans="1:8" x14ac:dyDescent="0.2">
      <c r="A72" s="11" t="s">
        <v>110</v>
      </c>
      <c r="B72" s="23">
        <v>0</v>
      </c>
      <c r="C72" s="23">
        <v>0</v>
      </c>
      <c r="D72" s="23">
        <f t="shared" si="2"/>
        <v>0</v>
      </c>
      <c r="E72" s="23">
        <v>0</v>
      </c>
      <c r="F72" s="23">
        <v>0</v>
      </c>
      <c r="G72" s="23">
        <f t="shared" si="3"/>
        <v>0</v>
      </c>
      <c r="H72" s="6">
        <v>9400</v>
      </c>
    </row>
    <row r="73" spans="1:8" x14ac:dyDescent="0.2">
      <c r="A73" s="11" t="s">
        <v>111</v>
      </c>
      <c r="B73" s="23">
        <v>0</v>
      </c>
      <c r="C73" s="23">
        <v>0</v>
      </c>
      <c r="D73" s="23">
        <f t="shared" si="2"/>
        <v>0</v>
      </c>
      <c r="E73" s="23">
        <v>0</v>
      </c>
      <c r="F73" s="23">
        <v>0</v>
      </c>
      <c r="G73" s="23">
        <f t="shared" si="3"/>
        <v>0</v>
      </c>
      <c r="H73" s="6">
        <v>9500</v>
      </c>
    </row>
    <row r="74" spans="1:8" x14ac:dyDescent="0.2">
      <c r="A74" s="11" t="s">
        <v>112</v>
      </c>
      <c r="B74" s="23">
        <v>0</v>
      </c>
      <c r="C74" s="23">
        <v>0</v>
      </c>
      <c r="D74" s="23">
        <f t="shared" si="2"/>
        <v>0</v>
      </c>
      <c r="E74" s="23">
        <v>0</v>
      </c>
      <c r="F74" s="23">
        <v>0</v>
      </c>
      <c r="G74" s="23">
        <f t="shared" si="3"/>
        <v>0</v>
      </c>
      <c r="H74" s="6">
        <v>9600</v>
      </c>
    </row>
    <row r="75" spans="1:8" x14ac:dyDescent="0.2">
      <c r="A75" s="12" t="s">
        <v>113</v>
      </c>
      <c r="B75" s="25">
        <v>0</v>
      </c>
      <c r="C75" s="25">
        <v>0</v>
      </c>
      <c r="D75" s="25">
        <f t="shared" si="2"/>
        <v>0</v>
      </c>
      <c r="E75" s="25">
        <v>0</v>
      </c>
      <c r="F75" s="25">
        <v>0</v>
      </c>
      <c r="G75" s="25">
        <f t="shared" si="3"/>
        <v>0</v>
      </c>
      <c r="H75" s="6">
        <v>9900</v>
      </c>
    </row>
    <row r="76" spans="1:8" x14ac:dyDescent="0.2">
      <c r="A76" s="7" t="s">
        <v>122</v>
      </c>
      <c r="B76" s="26">
        <f t="shared" ref="B76:G76" si="4">SUM(B4+B12+B22+B32+B42+B52+B56+B64+B68)</f>
        <v>91119213.000000015</v>
      </c>
      <c r="C76" s="26">
        <f t="shared" si="4"/>
        <v>15776572.550000001</v>
      </c>
      <c r="D76" s="26">
        <f t="shared" si="4"/>
        <v>106895785.55000001</v>
      </c>
      <c r="E76" s="26">
        <f t="shared" si="4"/>
        <v>66650503.5</v>
      </c>
      <c r="F76" s="26">
        <f t="shared" si="4"/>
        <v>66650503.5</v>
      </c>
      <c r="G76" s="26">
        <f t="shared" si="4"/>
        <v>40245282.050000012</v>
      </c>
    </row>
    <row r="78" spans="1:8" x14ac:dyDescent="0.2">
      <c r="A78" s="1" t="s">
        <v>115</v>
      </c>
    </row>
  </sheetData>
  <sheetProtection formatCells="0" formatColumns="0" formatRows="0" autoFilter="0"/>
  <mergeCells count="3">
    <mergeCell ref="A1:G1"/>
    <mergeCell ref="G2:G3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61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G43"/>
  <sheetViews>
    <sheetView showGridLines="0" tabSelected="1" workbookViewId="0">
      <selection activeCell="B48" sqref="B48"/>
    </sheetView>
  </sheetViews>
  <sheetFormatPr baseColWidth="10" defaultColWidth="12" defaultRowHeight="11.25" x14ac:dyDescent="0.2"/>
  <cols>
    <col min="1" max="1" width="79" style="1" customWidth="1"/>
    <col min="2" max="7" width="18.33203125" style="1" customWidth="1"/>
    <col min="8" max="16384" width="12" style="1"/>
  </cols>
  <sheetData>
    <row r="1" spans="1:7" ht="57" customHeight="1" x14ac:dyDescent="0.2">
      <c r="A1" s="37" t="s">
        <v>156</v>
      </c>
      <c r="B1" s="38"/>
      <c r="C1" s="38"/>
      <c r="D1" s="38"/>
      <c r="E1" s="38"/>
      <c r="F1" s="38"/>
      <c r="G1" s="39"/>
    </row>
    <row r="2" spans="1:7" x14ac:dyDescent="0.2">
      <c r="A2" s="19"/>
      <c r="B2" s="37" t="s">
        <v>56</v>
      </c>
      <c r="C2" s="38"/>
      <c r="D2" s="38"/>
      <c r="E2" s="38"/>
      <c r="F2" s="39"/>
      <c r="G2" s="32" t="s">
        <v>55</v>
      </c>
    </row>
    <row r="3" spans="1:7" ht="24.95" customHeight="1" x14ac:dyDescent="0.2">
      <c r="A3" s="18" t="s">
        <v>50</v>
      </c>
      <c r="B3" s="2" t="s">
        <v>51</v>
      </c>
      <c r="C3" s="2" t="s">
        <v>114</v>
      </c>
      <c r="D3" s="2" t="s">
        <v>52</v>
      </c>
      <c r="E3" s="2" t="s">
        <v>53</v>
      </c>
      <c r="F3" s="2" t="s">
        <v>54</v>
      </c>
      <c r="G3" s="33"/>
    </row>
    <row r="4" spans="1:7" x14ac:dyDescent="0.2">
      <c r="A4" s="20"/>
      <c r="B4" s="21"/>
      <c r="C4" s="21"/>
      <c r="D4" s="21"/>
      <c r="E4" s="21"/>
      <c r="F4" s="21"/>
      <c r="G4" s="21"/>
    </row>
    <row r="5" spans="1:7" x14ac:dyDescent="0.2">
      <c r="A5" s="5" t="s">
        <v>15</v>
      </c>
      <c r="B5" s="28">
        <f t="shared" ref="B5:G5" si="0">SUM(B6:B13)</f>
        <v>33425144.530000001</v>
      </c>
      <c r="C5" s="28">
        <f t="shared" si="0"/>
        <v>4340822.68</v>
      </c>
      <c r="D5" s="28">
        <f t="shared" si="0"/>
        <v>37765967.209999993</v>
      </c>
      <c r="E5" s="28">
        <f t="shared" si="0"/>
        <v>26118976.439999998</v>
      </c>
      <c r="F5" s="28">
        <f t="shared" si="0"/>
        <v>26118976.439999998</v>
      </c>
      <c r="G5" s="28">
        <f t="shared" si="0"/>
        <v>11646990.77</v>
      </c>
    </row>
    <row r="6" spans="1:7" x14ac:dyDescent="0.2">
      <c r="A6" s="17" t="s">
        <v>40</v>
      </c>
      <c r="B6" s="23">
        <v>2948755.88</v>
      </c>
      <c r="C6" s="23">
        <v>101111.75</v>
      </c>
      <c r="D6" s="23">
        <f>B6+C6</f>
        <v>3049867.63</v>
      </c>
      <c r="E6" s="23">
        <v>2037250.76</v>
      </c>
      <c r="F6" s="23">
        <v>2037250.76</v>
      </c>
      <c r="G6" s="23">
        <f>D6-E6</f>
        <v>1012616.8699999999</v>
      </c>
    </row>
    <row r="7" spans="1:7" x14ac:dyDescent="0.2">
      <c r="A7" s="17" t="s">
        <v>16</v>
      </c>
      <c r="B7" s="23">
        <v>0</v>
      </c>
      <c r="C7" s="23">
        <v>0</v>
      </c>
      <c r="D7" s="23">
        <f t="shared" ref="D7:D13" si="1">B7+C7</f>
        <v>0</v>
      </c>
      <c r="E7" s="23">
        <v>0</v>
      </c>
      <c r="F7" s="23">
        <v>0</v>
      </c>
      <c r="G7" s="23">
        <f t="shared" ref="G7:G13" si="2">D7-E7</f>
        <v>0</v>
      </c>
    </row>
    <row r="8" spans="1:7" x14ac:dyDescent="0.2">
      <c r="A8" s="17" t="s">
        <v>116</v>
      </c>
      <c r="B8" s="23">
        <v>6156050.4900000002</v>
      </c>
      <c r="C8" s="23">
        <v>2520535.2999999998</v>
      </c>
      <c r="D8" s="23">
        <f t="shared" si="1"/>
        <v>8676585.7899999991</v>
      </c>
      <c r="E8" s="23">
        <v>5403493.2800000003</v>
      </c>
      <c r="F8" s="23">
        <v>5403493.2800000003</v>
      </c>
      <c r="G8" s="23">
        <f t="shared" si="2"/>
        <v>3273092.5099999988</v>
      </c>
    </row>
    <row r="9" spans="1:7" x14ac:dyDescent="0.2">
      <c r="A9" s="17" t="s">
        <v>3</v>
      </c>
      <c r="B9" s="23">
        <v>0</v>
      </c>
      <c r="C9" s="23">
        <v>0</v>
      </c>
      <c r="D9" s="23">
        <f t="shared" si="1"/>
        <v>0</v>
      </c>
      <c r="E9" s="23">
        <v>0</v>
      </c>
      <c r="F9" s="23">
        <v>0</v>
      </c>
      <c r="G9" s="23">
        <f t="shared" si="2"/>
        <v>0</v>
      </c>
    </row>
    <row r="10" spans="1:7" x14ac:dyDescent="0.2">
      <c r="A10" s="17" t="s">
        <v>22</v>
      </c>
      <c r="B10" s="23">
        <v>6396399.5499999998</v>
      </c>
      <c r="C10" s="23">
        <v>-1128989.26</v>
      </c>
      <c r="D10" s="23">
        <f t="shared" si="1"/>
        <v>5267410.29</v>
      </c>
      <c r="E10" s="23">
        <v>4259712.34</v>
      </c>
      <c r="F10" s="23">
        <v>4259712.34</v>
      </c>
      <c r="G10" s="23">
        <f t="shared" si="2"/>
        <v>1007697.9500000002</v>
      </c>
    </row>
    <row r="11" spans="1:7" x14ac:dyDescent="0.2">
      <c r="A11" s="17" t="s">
        <v>17</v>
      </c>
      <c r="B11" s="23">
        <v>0</v>
      </c>
      <c r="C11" s="23">
        <v>0</v>
      </c>
      <c r="D11" s="23">
        <f t="shared" si="1"/>
        <v>0</v>
      </c>
      <c r="E11" s="23">
        <v>0</v>
      </c>
      <c r="F11" s="23">
        <v>0</v>
      </c>
      <c r="G11" s="23">
        <f t="shared" si="2"/>
        <v>0</v>
      </c>
    </row>
    <row r="12" spans="1:7" x14ac:dyDescent="0.2">
      <c r="A12" s="17" t="s">
        <v>41</v>
      </c>
      <c r="B12" s="23">
        <v>9487498.8599999994</v>
      </c>
      <c r="C12" s="23">
        <v>2515236.96</v>
      </c>
      <c r="D12" s="23">
        <f t="shared" si="1"/>
        <v>12002735.82</v>
      </c>
      <c r="E12" s="23">
        <v>7812827.75</v>
      </c>
      <c r="F12" s="23">
        <v>7812827.75</v>
      </c>
      <c r="G12" s="23">
        <f t="shared" si="2"/>
        <v>4189908.0700000003</v>
      </c>
    </row>
    <row r="13" spans="1:7" x14ac:dyDescent="0.2">
      <c r="A13" s="17" t="s">
        <v>18</v>
      </c>
      <c r="B13" s="23">
        <v>8436439.75</v>
      </c>
      <c r="C13" s="23">
        <v>332927.93</v>
      </c>
      <c r="D13" s="23">
        <f t="shared" si="1"/>
        <v>8769367.6799999997</v>
      </c>
      <c r="E13" s="23">
        <v>6605692.3099999996</v>
      </c>
      <c r="F13" s="23">
        <v>6605692.3099999996</v>
      </c>
      <c r="G13" s="23">
        <f t="shared" si="2"/>
        <v>2163675.37</v>
      </c>
    </row>
    <row r="14" spans="1:7" x14ac:dyDescent="0.2">
      <c r="A14" s="17"/>
      <c r="B14" s="23"/>
      <c r="C14" s="23"/>
      <c r="D14" s="23"/>
      <c r="E14" s="23"/>
      <c r="F14" s="23"/>
      <c r="G14" s="23"/>
    </row>
    <row r="15" spans="1:7" x14ac:dyDescent="0.2">
      <c r="A15" s="5" t="s">
        <v>19</v>
      </c>
      <c r="B15" s="28">
        <f t="shared" ref="B15:G15" si="3">SUM(B16:B22)</f>
        <v>53188418.030000009</v>
      </c>
      <c r="C15" s="28">
        <f t="shared" si="3"/>
        <v>9725453.5</v>
      </c>
      <c r="D15" s="28">
        <f t="shared" si="3"/>
        <v>62913871.530000001</v>
      </c>
      <c r="E15" s="28">
        <f t="shared" si="3"/>
        <v>35603563.310000002</v>
      </c>
      <c r="F15" s="28">
        <f t="shared" si="3"/>
        <v>35603563.310000002</v>
      </c>
      <c r="G15" s="28">
        <f t="shared" si="3"/>
        <v>27310308.219999999</v>
      </c>
    </row>
    <row r="16" spans="1:7" x14ac:dyDescent="0.2">
      <c r="A16" s="17" t="s">
        <v>42</v>
      </c>
      <c r="B16" s="23">
        <v>2097317.08</v>
      </c>
      <c r="C16" s="23">
        <v>972291.03</v>
      </c>
      <c r="D16" s="23">
        <f>B16+C16</f>
        <v>3069608.1100000003</v>
      </c>
      <c r="E16" s="23">
        <v>1194379.6000000001</v>
      </c>
      <c r="F16" s="23">
        <v>1194379.6000000001</v>
      </c>
      <c r="G16" s="23">
        <f t="shared" ref="G16:G22" si="4">D16-E16</f>
        <v>1875228.5100000002</v>
      </c>
    </row>
    <row r="17" spans="1:7" x14ac:dyDescent="0.2">
      <c r="A17" s="17" t="s">
        <v>27</v>
      </c>
      <c r="B17" s="23">
        <v>31362495.84</v>
      </c>
      <c r="C17" s="23">
        <v>9115267.1600000001</v>
      </c>
      <c r="D17" s="23">
        <f t="shared" ref="D17:D22" si="5">B17+C17</f>
        <v>40477763</v>
      </c>
      <c r="E17" s="23">
        <v>20897227.420000002</v>
      </c>
      <c r="F17" s="23">
        <v>20897227.420000002</v>
      </c>
      <c r="G17" s="23">
        <f t="shared" si="4"/>
        <v>19580535.579999998</v>
      </c>
    </row>
    <row r="18" spans="1:7" x14ac:dyDescent="0.2">
      <c r="A18" s="17" t="s">
        <v>20</v>
      </c>
      <c r="B18" s="23">
        <v>0</v>
      </c>
      <c r="C18" s="23">
        <v>0</v>
      </c>
      <c r="D18" s="23">
        <f t="shared" si="5"/>
        <v>0</v>
      </c>
      <c r="E18" s="23">
        <v>0</v>
      </c>
      <c r="F18" s="23">
        <v>0</v>
      </c>
      <c r="G18" s="23">
        <f t="shared" si="4"/>
        <v>0</v>
      </c>
    </row>
    <row r="19" spans="1:7" x14ac:dyDescent="0.2">
      <c r="A19" s="17" t="s">
        <v>43</v>
      </c>
      <c r="B19" s="23">
        <v>3241199.95</v>
      </c>
      <c r="C19" s="23">
        <v>549560.06000000006</v>
      </c>
      <c r="D19" s="23">
        <f t="shared" si="5"/>
        <v>3790760.0100000002</v>
      </c>
      <c r="E19" s="23">
        <v>2589244.5499999998</v>
      </c>
      <c r="F19" s="23">
        <v>2589244.5499999998</v>
      </c>
      <c r="G19" s="23">
        <f t="shared" si="4"/>
        <v>1201515.4600000004</v>
      </c>
    </row>
    <row r="20" spans="1:7" x14ac:dyDescent="0.2">
      <c r="A20" s="17" t="s">
        <v>44</v>
      </c>
      <c r="B20" s="23">
        <v>1623005.2</v>
      </c>
      <c r="C20" s="23">
        <v>-449733.57</v>
      </c>
      <c r="D20" s="23">
        <f t="shared" si="5"/>
        <v>1173271.6299999999</v>
      </c>
      <c r="E20" s="23">
        <v>812485.41</v>
      </c>
      <c r="F20" s="23">
        <v>812485.41</v>
      </c>
      <c r="G20" s="23">
        <f t="shared" si="4"/>
        <v>360786.21999999986</v>
      </c>
    </row>
    <row r="21" spans="1:7" x14ac:dyDescent="0.2">
      <c r="A21" s="17" t="s">
        <v>45</v>
      </c>
      <c r="B21" s="23">
        <v>6830000</v>
      </c>
      <c r="C21" s="23">
        <v>536752</v>
      </c>
      <c r="D21" s="23">
        <f t="shared" si="5"/>
        <v>7366752</v>
      </c>
      <c r="E21" s="23">
        <v>5868431.54</v>
      </c>
      <c r="F21" s="23">
        <v>5868431.54</v>
      </c>
      <c r="G21" s="23">
        <f t="shared" si="4"/>
        <v>1498320.46</v>
      </c>
    </row>
    <row r="22" spans="1:7" x14ac:dyDescent="0.2">
      <c r="A22" s="17" t="s">
        <v>4</v>
      </c>
      <c r="B22" s="23">
        <v>8034399.96</v>
      </c>
      <c r="C22" s="23">
        <v>-998683.18</v>
      </c>
      <c r="D22" s="23">
        <f t="shared" si="5"/>
        <v>7035716.7800000003</v>
      </c>
      <c r="E22" s="23">
        <v>4241794.79</v>
      </c>
      <c r="F22" s="23">
        <v>4241794.79</v>
      </c>
      <c r="G22" s="23">
        <f t="shared" si="4"/>
        <v>2793921.99</v>
      </c>
    </row>
    <row r="23" spans="1:7" x14ac:dyDescent="0.2">
      <c r="A23" s="17"/>
      <c r="B23" s="23"/>
      <c r="C23" s="23"/>
      <c r="D23" s="23"/>
      <c r="E23" s="23"/>
      <c r="F23" s="23"/>
      <c r="G23" s="23"/>
    </row>
    <row r="24" spans="1:7" x14ac:dyDescent="0.2">
      <c r="A24" s="5" t="s">
        <v>46</v>
      </c>
      <c r="B24" s="28">
        <f t="shared" ref="B24:G24" si="6">SUM(B25:B33)</f>
        <v>4505650.4399999995</v>
      </c>
      <c r="C24" s="28">
        <f t="shared" si="6"/>
        <v>1710296.37</v>
      </c>
      <c r="D24" s="28">
        <f t="shared" si="6"/>
        <v>6215946.8100000005</v>
      </c>
      <c r="E24" s="28">
        <f t="shared" si="6"/>
        <v>4927963.75</v>
      </c>
      <c r="F24" s="28">
        <f t="shared" si="6"/>
        <v>4927963.75</v>
      </c>
      <c r="G24" s="28">
        <f t="shared" si="6"/>
        <v>1287983.0600000003</v>
      </c>
    </row>
    <row r="25" spans="1:7" x14ac:dyDescent="0.2">
      <c r="A25" s="17" t="s">
        <v>28</v>
      </c>
      <c r="B25" s="23">
        <v>1590913.58</v>
      </c>
      <c r="C25" s="23">
        <v>44098.82</v>
      </c>
      <c r="D25" s="23">
        <f>B25+C25</f>
        <v>1635012.4000000001</v>
      </c>
      <c r="E25" s="23">
        <v>1132465.79</v>
      </c>
      <c r="F25" s="23">
        <v>1132465.79</v>
      </c>
      <c r="G25" s="23">
        <f t="shared" ref="G25:G33" si="7">D25-E25</f>
        <v>502546.6100000001</v>
      </c>
    </row>
    <row r="26" spans="1:7" x14ac:dyDescent="0.2">
      <c r="A26" s="17" t="s">
        <v>23</v>
      </c>
      <c r="B26" s="23">
        <v>2914736.86</v>
      </c>
      <c r="C26" s="23">
        <v>1666197.55</v>
      </c>
      <c r="D26" s="23">
        <f t="shared" ref="D26:D33" si="8">B26+C26</f>
        <v>4580934.41</v>
      </c>
      <c r="E26" s="23">
        <v>3795497.96</v>
      </c>
      <c r="F26" s="23">
        <v>3795497.96</v>
      </c>
      <c r="G26" s="23">
        <f t="shared" si="7"/>
        <v>785436.45000000019</v>
      </c>
    </row>
    <row r="27" spans="1:7" x14ac:dyDescent="0.2">
      <c r="A27" s="17" t="s">
        <v>29</v>
      </c>
      <c r="B27" s="23">
        <v>0</v>
      </c>
      <c r="C27" s="23">
        <v>0</v>
      </c>
      <c r="D27" s="23">
        <f t="shared" si="8"/>
        <v>0</v>
      </c>
      <c r="E27" s="23">
        <v>0</v>
      </c>
      <c r="F27" s="23">
        <v>0</v>
      </c>
      <c r="G27" s="23">
        <f t="shared" si="7"/>
        <v>0</v>
      </c>
    </row>
    <row r="28" spans="1:7" x14ac:dyDescent="0.2">
      <c r="A28" s="17" t="s">
        <v>47</v>
      </c>
      <c r="B28" s="23">
        <v>0</v>
      </c>
      <c r="C28" s="23">
        <v>0</v>
      </c>
      <c r="D28" s="23">
        <f t="shared" si="8"/>
        <v>0</v>
      </c>
      <c r="E28" s="23">
        <v>0</v>
      </c>
      <c r="F28" s="23">
        <v>0</v>
      </c>
      <c r="G28" s="23">
        <f t="shared" si="7"/>
        <v>0</v>
      </c>
    </row>
    <row r="29" spans="1:7" x14ac:dyDescent="0.2">
      <c r="A29" s="17" t="s">
        <v>21</v>
      </c>
      <c r="B29" s="23">
        <v>0</v>
      </c>
      <c r="C29" s="23">
        <v>0</v>
      </c>
      <c r="D29" s="23">
        <f t="shared" si="8"/>
        <v>0</v>
      </c>
      <c r="E29" s="23">
        <v>0</v>
      </c>
      <c r="F29" s="23">
        <v>0</v>
      </c>
      <c r="G29" s="23">
        <f t="shared" si="7"/>
        <v>0</v>
      </c>
    </row>
    <row r="30" spans="1:7" x14ac:dyDescent="0.2">
      <c r="A30" s="17" t="s">
        <v>5</v>
      </c>
      <c r="B30" s="23">
        <v>0</v>
      </c>
      <c r="C30" s="23">
        <v>0</v>
      </c>
      <c r="D30" s="23">
        <f t="shared" si="8"/>
        <v>0</v>
      </c>
      <c r="E30" s="23">
        <v>0</v>
      </c>
      <c r="F30" s="23">
        <v>0</v>
      </c>
      <c r="G30" s="23">
        <f t="shared" si="7"/>
        <v>0</v>
      </c>
    </row>
    <row r="31" spans="1:7" x14ac:dyDescent="0.2">
      <c r="A31" s="17" t="s">
        <v>6</v>
      </c>
      <c r="B31" s="23">
        <v>0</v>
      </c>
      <c r="C31" s="23">
        <v>0</v>
      </c>
      <c r="D31" s="23">
        <f t="shared" si="8"/>
        <v>0</v>
      </c>
      <c r="E31" s="23">
        <v>0</v>
      </c>
      <c r="F31" s="23">
        <v>0</v>
      </c>
      <c r="G31" s="23">
        <f t="shared" si="7"/>
        <v>0</v>
      </c>
    </row>
    <row r="32" spans="1:7" x14ac:dyDescent="0.2">
      <c r="A32" s="17" t="s">
        <v>48</v>
      </c>
      <c r="B32" s="23">
        <v>0</v>
      </c>
      <c r="C32" s="23">
        <v>0</v>
      </c>
      <c r="D32" s="23">
        <f t="shared" si="8"/>
        <v>0</v>
      </c>
      <c r="E32" s="23">
        <v>0</v>
      </c>
      <c r="F32" s="23">
        <v>0</v>
      </c>
      <c r="G32" s="23">
        <f t="shared" si="7"/>
        <v>0</v>
      </c>
    </row>
    <row r="33" spans="1:7" x14ac:dyDescent="0.2">
      <c r="A33" s="17" t="s">
        <v>30</v>
      </c>
      <c r="B33" s="23">
        <v>0</v>
      </c>
      <c r="C33" s="23">
        <v>0</v>
      </c>
      <c r="D33" s="23">
        <f t="shared" si="8"/>
        <v>0</v>
      </c>
      <c r="E33" s="23">
        <v>0</v>
      </c>
      <c r="F33" s="23">
        <v>0</v>
      </c>
      <c r="G33" s="23">
        <f t="shared" si="7"/>
        <v>0</v>
      </c>
    </row>
    <row r="34" spans="1:7" x14ac:dyDescent="0.2">
      <c r="A34" s="17"/>
      <c r="B34" s="23"/>
      <c r="C34" s="23"/>
      <c r="D34" s="23"/>
      <c r="E34" s="23"/>
      <c r="F34" s="23"/>
      <c r="G34" s="23"/>
    </row>
    <row r="35" spans="1:7" x14ac:dyDescent="0.2">
      <c r="A35" s="5" t="s">
        <v>31</v>
      </c>
      <c r="B35" s="28">
        <f t="shared" ref="B35:G35" si="9">SUM(B36:B39)</f>
        <v>0</v>
      </c>
      <c r="C35" s="28">
        <f t="shared" si="9"/>
        <v>0</v>
      </c>
      <c r="D35" s="28">
        <f t="shared" si="9"/>
        <v>0</v>
      </c>
      <c r="E35" s="28">
        <f t="shared" si="9"/>
        <v>0</v>
      </c>
      <c r="F35" s="28">
        <f t="shared" si="9"/>
        <v>0</v>
      </c>
      <c r="G35" s="28">
        <f t="shared" si="9"/>
        <v>0</v>
      </c>
    </row>
    <row r="36" spans="1:7" x14ac:dyDescent="0.2">
      <c r="A36" s="17" t="s">
        <v>49</v>
      </c>
      <c r="B36" s="23">
        <v>0</v>
      </c>
      <c r="C36" s="23">
        <v>0</v>
      </c>
      <c r="D36" s="23">
        <f>B36+C36</f>
        <v>0</v>
      </c>
      <c r="E36" s="23">
        <v>0</v>
      </c>
      <c r="F36" s="23">
        <v>0</v>
      </c>
      <c r="G36" s="23">
        <f t="shared" ref="G36:G39" si="10">D36-E36</f>
        <v>0</v>
      </c>
    </row>
    <row r="37" spans="1:7" ht="11.25" customHeight="1" x14ac:dyDescent="0.2">
      <c r="A37" s="17" t="s">
        <v>24</v>
      </c>
      <c r="B37" s="23">
        <v>0</v>
      </c>
      <c r="C37" s="23">
        <v>0</v>
      </c>
      <c r="D37" s="23">
        <f t="shared" ref="D37:D39" si="11">B37+C37</f>
        <v>0</v>
      </c>
      <c r="E37" s="23">
        <v>0</v>
      </c>
      <c r="F37" s="23">
        <v>0</v>
      </c>
      <c r="G37" s="23">
        <f t="shared" si="10"/>
        <v>0</v>
      </c>
    </row>
    <row r="38" spans="1:7" x14ac:dyDescent="0.2">
      <c r="A38" s="17" t="s">
        <v>32</v>
      </c>
      <c r="B38" s="23">
        <v>0</v>
      </c>
      <c r="C38" s="23">
        <v>0</v>
      </c>
      <c r="D38" s="23">
        <f t="shared" si="11"/>
        <v>0</v>
      </c>
      <c r="E38" s="23">
        <v>0</v>
      </c>
      <c r="F38" s="23">
        <v>0</v>
      </c>
      <c r="G38" s="23">
        <f t="shared" si="10"/>
        <v>0</v>
      </c>
    </row>
    <row r="39" spans="1:7" x14ac:dyDescent="0.2">
      <c r="A39" s="17" t="s">
        <v>7</v>
      </c>
      <c r="B39" s="23">
        <v>0</v>
      </c>
      <c r="C39" s="23">
        <v>0</v>
      </c>
      <c r="D39" s="23">
        <f t="shared" si="11"/>
        <v>0</v>
      </c>
      <c r="E39" s="23">
        <v>0</v>
      </c>
      <c r="F39" s="23">
        <v>0</v>
      </c>
      <c r="G39" s="23">
        <f t="shared" si="10"/>
        <v>0</v>
      </c>
    </row>
    <row r="40" spans="1:7" x14ac:dyDescent="0.2">
      <c r="A40" s="17"/>
      <c r="B40" s="23"/>
      <c r="C40" s="23"/>
      <c r="D40" s="23"/>
      <c r="E40" s="23"/>
      <c r="F40" s="23"/>
      <c r="G40" s="23"/>
    </row>
    <row r="41" spans="1:7" x14ac:dyDescent="0.2">
      <c r="A41" s="8" t="s">
        <v>122</v>
      </c>
      <c r="B41" s="24">
        <f t="shared" ref="B41:G41" si="12">SUM(B35+B24+B15+B5)</f>
        <v>91119213</v>
      </c>
      <c r="C41" s="24">
        <f t="shared" si="12"/>
        <v>15776572.550000001</v>
      </c>
      <c r="D41" s="24">
        <f t="shared" si="12"/>
        <v>106895785.55</v>
      </c>
      <c r="E41" s="24">
        <f t="shared" si="12"/>
        <v>66650503.5</v>
      </c>
      <c r="F41" s="24">
        <f t="shared" si="12"/>
        <v>66650503.5</v>
      </c>
      <c r="G41" s="24">
        <f t="shared" si="12"/>
        <v>40245282.049999997</v>
      </c>
    </row>
    <row r="43" spans="1:7" x14ac:dyDescent="0.2">
      <c r="A43" s="1" t="s">
        <v>115</v>
      </c>
    </row>
  </sheetData>
  <sheetProtection formatCells="0" formatColumns="0" formatRows="0" autoFilter="0"/>
  <mergeCells count="3">
    <mergeCell ref="G2:G3"/>
    <mergeCell ref="A1:G1"/>
    <mergeCell ref="B2:F2"/>
  </mergeCells>
  <printOptions horizontalCentered="1"/>
  <pageMargins left="0.70866141732283472" right="0.70866141732283472" top="0.74803149606299213" bottom="0.74803149606299213" header="0.31496062992125984" footer="0.31496062992125984"/>
  <pageSetup paperSize="141" scale="84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www.w3.org/XML/1998/namespace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purl.org/dc/dcmitype/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AB58BE85-A061-4F9D-87E0-3224716198A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Rosa Deanna Blas</cp:lastModifiedBy>
  <cp:lastPrinted>2025-10-30T19:16:17Z</cp:lastPrinted>
  <dcterms:created xsi:type="dcterms:W3CDTF">2014-02-10T03:37:14Z</dcterms:created>
  <dcterms:modified xsi:type="dcterms:W3CDTF">2025-10-30T19:17:01Z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