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4TO INFORME TRIMESTRAL 2025\"/>
    </mc:Choice>
  </mc:AlternateContent>
  <xr:revisionPtr revIDLastSave="0" documentId="13_ncr:1_{9DC1BBF8-948F-4B73-94EE-17D0CAE63556}" xr6:coauthVersionLast="47" xr6:coauthVersionMax="47" xr10:uidLastSave="{00000000-0000-0000-0000-000000000000}"/>
  <bookViews>
    <workbookView xWindow="-120" yWindow="-120" windowWidth="29040" windowHeight="15720" tabRatio="885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9" i="4" l="1"/>
  <c r="G29" i="4" s="1"/>
  <c r="D28" i="4"/>
  <c r="G28" i="4" s="1"/>
  <c r="D27" i="4"/>
  <c r="G27" i="4" s="1"/>
  <c r="D26" i="4"/>
  <c r="G26" i="4" s="1"/>
  <c r="D25" i="4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D12" i="4"/>
  <c r="G12" i="4" s="1"/>
  <c r="D31" i="4"/>
  <c r="G31" i="4" s="1"/>
  <c r="F32" i="4"/>
  <c r="E32" i="4"/>
  <c r="C32" i="4"/>
  <c r="B32" i="4"/>
  <c r="D30" i="4" l="1"/>
  <c r="G30" i="4" s="1"/>
  <c r="F66" i="4" l="1"/>
  <c r="E66" i="4"/>
  <c r="C66" i="4"/>
  <c r="B66" i="4"/>
  <c r="D64" i="4"/>
  <c r="G64" i="4" s="1"/>
  <c r="D60" i="4"/>
  <c r="G60" i="4" s="1"/>
  <c r="D62" i="4"/>
  <c r="G62" i="4" s="1"/>
  <c r="D58" i="4"/>
  <c r="G58" i="4" s="1"/>
  <c r="D56" i="4"/>
  <c r="G56" i="4" s="1"/>
  <c r="D54" i="4"/>
  <c r="G54" i="4" s="1"/>
  <c r="D52" i="4"/>
  <c r="G52" i="4" s="1"/>
  <c r="D50" i="4"/>
  <c r="G50" i="4" s="1"/>
  <c r="F43" i="4"/>
  <c r="E43" i="4"/>
  <c r="D41" i="4"/>
  <c r="G41" i="4" s="1"/>
  <c r="D40" i="4"/>
  <c r="G40" i="4" s="1"/>
  <c r="D39" i="4"/>
  <c r="G39" i="4" s="1"/>
  <c r="D38" i="4"/>
  <c r="G38" i="4" s="1"/>
  <c r="C43" i="4"/>
  <c r="B43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32" i="4" s="1"/>
  <c r="D32" i="4"/>
  <c r="G66" i="4"/>
  <c r="D66" i="4"/>
  <c r="G43" i="4"/>
  <c r="D43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G52" i="6" s="1"/>
  <c r="D42" i="6"/>
  <c r="G42" i="6" s="1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<sst xmlns="http://schemas.openxmlformats.org/spreadsheetml/2006/main" count="210" uniqueCount="159">
  <si>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</si>
  <si>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</si>
  <si>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</si>
  <si>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</si>
  <si>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</si>
  <si>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</si>
  <si>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</si>
  <si>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</si>
  <si>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</si>
  <si>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</si>
  <si>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</si>
  <si>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</si>
  <si>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</si>
  <si>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</si>
  <si>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</si>
  <si>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</si>
  <si>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</si>
  <si>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</si>
  <si>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</si>
  <si>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</si>
  <si>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</si>
  <si>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</si>
  <si>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</si>
  <si>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</si>
  <si>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</si>
  <si>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</si>
  <si>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</si>
  <si>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</si>
  <si>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</si>
  <si>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</si>
  <si>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</si>
  <si>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</si>
  <si>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</si>
  <si>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</si>
  <si>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</si>
  <si>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</si>
  <si>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</si>
  <si>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</si>
  <si>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</si>
  <si>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</si>
  <si>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</si>
  <si>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</si>
  <si>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</si>
  <si>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</si>
  <si>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</si>
  <si>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</si>
  <si>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</si>
  <si>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</si>
  <si>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</si>
  <si>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</si>
  <si>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</si>
  <si>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</si>
  <si>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</si>
  <si>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</si>
  <si>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</si>
  <si>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</si>
  <si>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</si>
  <si>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</si>
  <si>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</si>
  <si>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</si>
  <si>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</si>
  <si>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</si>
  <si>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</si>
  <si>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</si>
  <si>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</si>
  <si>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</si>
  <si>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</si>
  <si>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</si>
  <si>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</si>
  <si>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</si>
  <si>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</si>
  <si>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</si>
  <si>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</si>
  <si>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</si>
  <si>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</si>
  <si>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</si>
  <si>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</si>
  <si>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</si>
  <si>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</si>
  <si>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</si>
  <si>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</si>
  <si>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</si>
  <si>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</si>
  <si>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</si>
  <si>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</si>
  <si>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</si>
  <si>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</si>
  <si>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</si>
  <si>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</si>
  <si>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</si>
  <si>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</si>
  <si>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</si>
  <si>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</si>
  <si>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</si>
  <si>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</si>
  <si>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</si>
  <si>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</si>
  <si>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</si>
  <si>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</si>
  <si>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</si>
  <si>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</si>
  <si>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</si>
  <si>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</si>
  <si>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</si>
  <si>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</si>
  <si>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</si>
  <si>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</si>
  <si>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</si>
  <si>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</si>
  <si>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</si>
  <si>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</si>
  <si>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</si>
  <si>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</si>
  <si>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</si>
  <si>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</si>
  <si>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</si>
  <si>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</si>
  <si>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</si>
  <si>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</si>
  <si>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</si>
  <si>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</si>
  <si>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</si>
  <si>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</si>
  <si>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</si>
  <si>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</si>
  <si>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</si>
  <si>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</si>
  <si>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</si>
  <si>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MUNICIPIO DE SANTA CATARINA, GTO
Estado Analítico del Ejercicio del Presupuesto de Egresos
Clasificación por Objeto del Gasto (Capítulo y Concepto)
Del 1 de Enero al 31 de Diciembre de 2025
(Cifras en Pesos)</t>
  </si>
  <si>
    <t>MUNICIPIO DE SANTA CATARINA, GTO
Estado Analítico del Ejercicio del Presupuesto de Egresos
Clasificación Económica (por Tipo de Gasto)
Del 1 de Enero al 31 de Diciembre de 2025
(Cifras en Pesos)</t>
  </si>
  <si>
    <t>31111M340010000 DESPACHO DEL PRESIDENTE</t>
  </si>
  <si>
    <t>31111M340020000 SINDICATURA</t>
  </si>
  <si>
    <t>31111M340030000 DESPACHO DE REGIDORES</t>
  </si>
  <si>
    <t>31111M340040000 SECRETARIA DE H. AYUNTAM</t>
  </si>
  <si>
    <t>31111M340050000 DIRECCION DE PLANEACION</t>
  </si>
  <si>
    <t>31111M340060000 COORDINACION DE UMAIP</t>
  </si>
  <si>
    <t>31111M340070000 COORDINACION DE COMUNICA</t>
  </si>
  <si>
    <t>31111M340080000 TESORERIA MUNICIPAL</t>
  </si>
  <si>
    <t>31111M340090000 CONTRALORIA MUNICIPAL</t>
  </si>
  <si>
    <t>31111M340100000 OFICIALIA MAYOR</t>
  </si>
  <si>
    <t>31111M340110000 COORDINACION DE JUVENTUD</t>
  </si>
  <si>
    <t>31111M340120000 DIRECCION DE OBRAS PUBLI</t>
  </si>
  <si>
    <t>31111M340130000 DIRECCION DE CATASTRO</t>
  </si>
  <si>
    <t>31111M340140000 COORD DE SERVICIOS PUBLI</t>
  </si>
  <si>
    <t>31111M340150000 DIRECCION DE CASA DE CUL</t>
  </si>
  <si>
    <t>31111M340160000 DIRECCION DE DEPORTES</t>
  </si>
  <si>
    <t>31111M340170000 COORDINACION DE EDUCACIO</t>
  </si>
  <si>
    <t>31111M340180000 DIRECCION DE DESARROLLO</t>
  </si>
  <si>
    <t>31111M340190000 DIRECCION DE DESARROLLO</t>
  </si>
  <si>
    <t>31111M340200000 DIRECCION DE DESARROLLO</t>
  </si>
  <si>
    <t>31111M340210000 DIRECCION DE DESARROLLO</t>
  </si>
  <si>
    <t>31111M340220000 DIRECCION DE MIGRANTES</t>
  </si>
  <si>
    <t>31111M340230000 DIR. DE SEGURIDAD PUBLIC</t>
  </si>
  <si>
    <t>31111M340240000 COORDINACION DE PROTECCI</t>
  </si>
  <si>
    <t>31111M340250000 COORDINACION DE ECOLOGIA</t>
  </si>
  <si>
    <t>MUNICIPIO DE SANTA CATARINA, GTO
Estado Analítico del Ejercicio del Presupuesto de Egresos
Clasificación Administrativa
Del 1 de Enero al 31 de Diciembre de 2025
(Cifras en Pesos)</t>
  </si>
  <si>
    <t>MUNICIPIO DE SANTA CATARINA, GTO
Estado Analítico del Ejercicio del Presupuesto de Egresos
Clasificación Funcional (Finalidad y Función)
Del 1 de Enero al 31 de Diciembre de 2025
(Cifras en Pesos)</t>
  </si>
  <si>
    <t>SECTOR PARAESTATAL DEL GOBIERNO MUNICIPAL DE SANTA CATARINA, GTO
Estado Analítico del Ejercicio del Presupuesto de Egresos
Clasificación Administrativa
Del 1 de Enero al 31 de Diciembre de 2025
(Cifras en Pesos)</t>
  </si>
  <si>
    <t>GOBIERNO MUNICIPAL DE SANTA CATARINA, GTO
Estado Analítico del Ejercicio del Presupuesto de Egresos
Clasificación Administrativa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</si>
</sst>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1924050</xdr:colOff>
      <xdr:row>47</xdr:row>
      <xdr:rowOff>114300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2E786EEB-2621-4928-8652-E0CDEC28A04D}"/>
            </a:ext>
          </a:extLst>
        </xdr:cNvPr>
        <xdr:cNvSpPr txBox="1"/>
      </xdr:nvSpPr>
      <xdr:spPr>
        <a:xfrm>
          <a:off x="1924050" y="758190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</xdr:col>
      <xdr:colOff>66674</xdr:colOff>
      <xdr:row>47</xdr:row>
      <xdr:rowOff>123826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2183AE7-0AED-4841-A945-C4E9153DD62A}"/>
            </a:ext>
          </a:extLst>
        </xdr:cNvPr>
        <xdr:cNvSpPr txBox="1"/>
      </xdr:nvSpPr>
      <xdr:spPr>
        <a:xfrm>
          <a:off x="5629274" y="759142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8"/>
  <sheetViews>
    <sheetView showGridLines="0" tabSelected="1" topLeftCell="A16" workbookViewId="0">
      <selection activeCell="D38" sqref="D38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7" customHeight="1" x14ac:dyDescent="0.2">
      <c r="A1" s="34" t="s">
        <v>155</v>
      </c>
      <c r="B1" s="35"/>
      <c r="C1" s="35"/>
      <c r="D1" s="35"/>
      <c r="E1" s="35"/>
      <c r="F1" s="35"/>
      <c r="G1" s="36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3">
        <v>14386065.039999999</v>
      </c>
      <c r="C5" s="23">
        <v>10590665.76</v>
      </c>
      <c r="D5" s="23">
        <f>B5+C5</f>
        <v>24976730.799999997</v>
      </c>
      <c r="E5" s="23">
        <v>19866501.77</v>
      </c>
      <c r="F5" s="23">
        <v>19866501.77</v>
      </c>
      <c r="G5" s="23">
        <f>D5-E5</f>
        <v>5110229.0299999975</v>
      </c>
    </row>
    <row r="6" spans="1:7" x14ac:dyDescent="0.2">
      <c r="A6" s="14" t="s">
        <v>131</v>
      </c>
      <c r="B6" s="23">
        <v>1108826.79</v>
      </c>
      <c r="C6" s="23">
        <v>565635.81999999995</v>
      </c>
      <c r="D6" s="23">
        <f t="shared" ref="D6:D11" si="0">B6+C6</f>
        <v>1674462.6099999999</v>
      </c>
      <c r="E6" s="23">
        <v>1664020.57</v>
      </c>
      <c r="F6" s="23">
        <v>1664020.57</v>
      </c>
      <c r="G6" s="23">
        <f t="shared" ref="G6:G11" si="1">D6-E6</f>
        <v>10442.039999999804</v>
      </c>
    </row>
    <row r="7" spans="1:7" x14ac:dyDescent="0.2">
      <c r="A7" s="14" t="s">
        <v>132</v>
      </c>
      <c r="B7" s="23">
        <v>2948755.88</v>
      </c>
      <c r="C7" s="23">
        <v>71257.960000000006</v>
      </c>
      <c r="D7" s="23">
        <f t="shared" si="0"/>
        <v>3020013.84</v>
      </c>
      <c r="E7" s="23">
        <v>3020013.84</v>
      </c>
      <c r="F7" s="23">
        <v>3020013.84</v>
      </c>
      <c r="G7" s="23">
        <f t="shared" si="1"/>
        <v>0</v>
      </c>
    </row>
    <row r="8" spans="1:7" x14ac:dyDescent="0.2">
      <c r="A8" s="14" t="s">
        <v>133</v>
      </c>
      <c r="B8" s="23">
        <v>1393536.76</v>
      </c>
      <c r="C8" s="23">
        <v>233139.48</v>
      </c>
      <c r="D8" s="23">
        <f t="shared" si="0"/>
        <v>1626676.24</v>
      </c>
      <c r="E8" s="23">
        <v>1561902.72</v>
      </c>
      <c r="F8" s="23">
        <v>1561902.72</v>
      </c>
      <c r="G8" s="23">
        <f t="shared" si="1"/>
        <v>64773.520000000019</v>
      </c>
    </row>
    <row r="9" spans="1:7" x14ac:dyDescent="0.2">
      <c r="A9" s="14" t="s">
        <v>134</v>
      </c>
      <c r="B9" s="23">
        <v>482021.02</v>
      </c>
      <c r="C9" s="23">
        <v>-29651.82</v>
      </c>
      <c r="D9" s="23">
        <f t="shared" si="0"/>
        <v>452369.2</v>
      </c>
      <c r="E9" s="23">
        <v>416088.76</v>
      </c>
      <c r="F9" s="23">
        <v>416088.76</v>
      </c>
      <c r="G9" s="23">
        <f t="shared" si="1"/>
        <v>36280.44</v>
      </c>
    </row>
    <row r="10" spans="1:7" x14ac:dyDescent="0.2">
      <c r="A10" s="14" t="s">
        <v>135</v>
      </c>
      <c r="B10" s="23">
        <v>278533.52</v>
      </c>
      <c r="C10" s="23">
        <v>-13381.81</v>
      </c>
      <c r="D10" s="23">
        <f t="shared" si="0"/>
        <v>265151.71000000002</v>
      </c>
      <c r="E10" s="23">
        <v>243046.27</v>
      </c>
      <c r="F10" s="23">
        <v>243046.27</v>
      </c>
      <c r="G10" s="23">
        <f t="shared" si="1"/>
        <v>22105.440000000031</v>
      </c>
    </row>
    <row r="11" spans="1:7" x14ac:dyDescent="0.2">
      <c r="A11" s="14" t="s">
        <v>136</v>
      </c>
      <c r="B11" s="23">
        <v>1228460</v>
      </c>
      <c r="C11" s="23">
        <v>86981.41</v>
      </c>
      <c r="D11" s="23">
        <f t="shared" si="0"/>
        <v>1315441.4099999999</v>
      </c>
      <c r="E11" s="23">
        <v>1296120.44</v>
      </c>
      <c r="F11" s="23">
        <v>1296120.44</v>
      </c>
      <c r="G11" s="23">
        <f t="shared" si="1"/>
        <v>19320.969999999972</v>
      </c>
    </row>
    <row r="12" spans="1:7" x14ac:dyDescent="0.2">
      <c r="A12" s="14" t="s">
        <v>137</v>
      </c>
      <c r="B12" s="23">
        <v>6396399.5499999998</v>
      </c>
      <c r="C12" s="23">
        <v>-718290.36</v>
      </c>
      <c r="D12" s="23">
        <f t="shared" ref="D12" si="2">B12+C12</f>
        <v>5678109.1899999995</v>
      </c>
      <c r="E12" s="23">
        <v>5366789.74</v>
      </c>
      <c r="F12" s="23">
        <v>5186139.74</v>
      </c>
      <c r="G12" s="23">
        <f t="shared" ref="G12" si="3">D12-E12</f>
        <v>311319.44999999925</v>
      </c>
    </row>
    <row r="13" spans="1:7" x14ac:dyDescent="0.2">
      <c r="A13" s="14" t="s">
        <v>138</v>
      </c>
      <c r="B13" s="23">
        <v>884371.88</v>
      </c>
      <c r="C13" s="23">
        <v>58679.13</v>
      </c>
      <c r="D13" s="23">
        <f t="shared" ref="D13" si="4">B13+C13</f>
        <v>943051.01</v>
      </c>
      <c r="E13" s="23">
        <v>884377.65</v>
      </c>
      <c r="F13" s="23">
        <v>884377.65</v>
      </c>
      <c r="G13" s="23">
        <f t="shared" ref="G13" si="5">D13-E13</f>
        <v>58673.359999999986</v>
      </c>
    </row>
    <row r="14" spans="1:7" x14ac:dyDescent="0.2">
      <c r="A14" s="14" t="s">
        <v>139</v>
      </c>
      <c r="B14" s="23">
        <v>6929446.2300000004</v>
      </c>
      <c r="C14" s="23">
        <v>1115937.5</v>
      </c>
      <c r="D14" s="23">
        <f t="shared" ref="D14" si="6">B14+C14</f>
        <v>8045383.7300000004</v>
      </c>
      <c r="E14" s="23">
        <v>7821649.1900000004</v>
      </c>
      <c r="F14" s="23">
        <v>7821649.1900000004</v>
      </c>
      <c r="G14" s="23">
        <f t="shared" ref="G14" si="7">D14-E14</f>
        <v>223734.54000000004</v>
      </c>
    </row>
    <row r="15" spans="1:7" x14ac:dyDescent="0.2">
      <c r="A15" s="14" t="s">
        <v>140</v>
      </c>
      <c r="B15" s="23">
        <v>624140.06000000006</v>
      </c>
      <c r="C15" s="23">
        <v>201031.79</v>
      </c>
      <c r="D15" s="23">
        <f t="shared" ref="D15" si="8">B15+C15</f>
        <v>825171.85000000009</v>
      </c>
      <c r="E15" s="23">
        <v>796123.31</v>
      </c>
      <c r="F15" s="23">
        <v>796123.31</v>
      </c>
      <c r="G15" s="23">
        <f t="shared" ref="G15" si="9">D15-E15</f>
        <v>29048.540000000037</v>
      </c>
    </row>
    <row r="16" spans="1:7" x14ac:dyDescent="0.2">
      <c r="A16" s="14" t="s">
        <v>141</v>
      </c>
      <c r="B16" s="23">
        <v>18310208.079999998</v>
      </c>
      <c r="C16" s="23">
        <v>14894043.42</v>
      </c>
      <c r="D16" s="23">
        <f t="shared" ref="D16" si="10">B16+C16</f>
        <v>33204251.5</v>
      </c>
      <c r="E16" s="23">
        <v>20072848.989999998</v>
      </c>
      <c r="F16" s="23">
        <v>20072848.989999998</v>
      </c>
      <c r="G16" s="23">
        <f t="shared" ref="G16" si="11">D16-E16</f>
        <v>13131402.510000002</v>
      </c>
    </row>
    <row r="17" spans="1:7" x14ac:dyDescent="0.2">
      <c r="A17" s="14" t="s">
        <v>142</v>
      </c>
      <c r="B17" s="23">
        <v>815723.14</v>
      </c>
      <c r="C17" s="23">
        <v>111974.24</v>
      </c>
      <c r="D17" s="23">
        <f t="shared" ref="D17" si="12">B17+C17</f>
        <v>927697.38</v>
      </c>
      <c r="E17" s="23">
        <v>898844.38</v>
      </c>
      <c r="F17" s="23">
        <v>898844.38</v>
      </c>
      <c r="G17" s="23">
        <f t="shared" ref="G17" si="13">D17-E17</f>
        <v>28853</v>
      </c>
    </row>
    <row r="18" spans="1:7" x14ac:dyDescent="0.2">
      <c r="A18" s="14" t="s">
        <v>143</v>
      </c>
      <c r="B18" s="23">
        <v>13408108.51</v>
      </c>
      <c r="C18" s="23">
        <v>2791849.2</v>
      </c>
      <c r="D18" s="23">
        <f t="shared" ref="D18" si="14">B18+C18</f>
        <v>16199957.710000001</v>
      </c>
      <c r="E18" s="23">
        <v>15831458.98</v>
      </c>
      <c r="F18" s="23">
        <v>15831458.98</v>
      </c>
      <c r="G18" s="23">
        <f t="shared" ref="G18" si="15">D18-E18</f>
        <v>368498.73000000045</v>
      </c>
    </row>
    <row r="19" spans="1:7" x14ac:dyDescent="0.2">
      <c r="A19" s="14" t="s">
        <v>144</v>
      </c>
      <c r="B19" s="23">
        <v>1634396.27</v>
      </c>
      <c r="C19" s="23">
        <v>806671.86</v>
      </c>
      <c r="D19" s="23">
        <f t="shared" ref="D19" si="16">B19+C19</f>
        <v>2441068.13</v>
      </c>
      <c r="E19" s="23">
        <v>2383828.19</v>
      </c>
      <c r="F19" s="23">
        <v>2383828.19</v>
      </c>
      <c r="G19" s="23">
        <f t="shared" ref="G19" si="17">D19-E19</f>
        <v>57239.939999999944</v>
      </c>
    </row>
    <row r="20" spans="1:7" x14ac:dyDescent="0.2">
      <c r="A20" s="14" t="s">
        <v>145</v>
      </c>
      <c r="B20" s="23">
        <v>1606803.68</v>
      </c>
      <c r="C20" s="23">
        <v>451223.1</v>
      </c>
      <c r="D20" s="23">
        <f t="shared" ref="D20" si="18">B20+C20</f>
        <v>2058026.7799999998</v>
      </c>
      <c r="E20" s="23">
        <v>1989178.42</v>
      </c>
      <c r="F20" s="23">
        <v>1989178.42</v>
      </c>
      <c r="G20" s="23">
        <f t="shared" ref="G20" si="19">D20-E20</f>
        <v>68848.35999999987</v>
      </c>
    </row>
    <row r="21" spans="1:7" x14ac:dyDescent="0.2">
      <c r="A21" s="14" t="s">
        <v>146</v>
      </c>
      <c r="B21" s="23">
        <v>1623005.2</v>
      </c>
      <c r="C21" s="23">
        <v>-443161.16</v>
      </c>
      <c r="D21" s="23">
        <f t="shared" ref="D21" si="20">B21+C21</f>
        <v>1179844.04</v>
      </c>
      <c r="E21" s="23">
        <v>1109279.1200000001</v>
      </c>
      <c r="F21" s="23">
        <v>1109279.1200000001</v>
      </c>
      <c r="G21" s="23">
        <f t="shared" ref="G21" si="21">D21-E21</f>
        <v>70564.919999999925</v>
      </c>
    </row>
    <row r="22" spans="1:7" x14ac:dyDescent="0.2">
      <c r="A22" s="14" t="s">
        <v>147</v>
      </c>
      <c r="B22" s="23">
        <v>638580.18999999994</v>
      </c>
      <c r="C22" s="23">
        <v>121673.48</v>
      </c>
      <c r="D22" s="23">
        <f t="shared" ref="D22" si="22">B22+C22</f>
        <v>760253.66999999993</v>
      </c>
      <c r="E22" s="23">
        <v>733252.33</v>
      </c>
      <c r="F22" s="23">
        <v>733252.33</v>
      </c>
      <c r="G22" s="23">
        <f t="shared" ref="G22" si="23">D22-E22</f>
        <v>27001.339999999967</v>
      </c>
    </row>
    <row r="23" spans="1:7" x14ac:dyDescent="0.2">
      <c r="A23" s="14" t="s">
        <v>148</v>
      </c>
      <c r="B23" s="23">
        <v>1736028.9</v>
      </c>
      <c r="C23" s="23">
        <v>-428233.38</v>
      </c>
      <c r="D23" s="23">
        <f t="shared" ref="D23" si="24">B23+C23</f>
        <v>1307795.52</v>
      </c>
      <c r="E23" s="23">
        <v>1265740.08</v>
      </c>
      <c r="F23" s="23">
        <v>1265740.08</v>
      </c>
      <c r="G23" s="23">
        <f t="shared" ref="G23" si="25">D23-E23</f>
        <v>42055.439999999944</v>
      </c>
    </row>
    <row r="24" spans="1:7" x14ac:dyDescent="0.2">
      <c r="A24" s="14" t="s">
        <v>149</v>
      </c>
      <c r="B24" s="23">
        <v>2914736.86</v>
      </c>
      <c r="C24" s="23">
        <v>1395335.7</v>
      </c>
      <c r="D24" s="23">
        <f t="shared" ref="D24" si="26">B24+C24</f>
        <v>4310072.5599999996</v>
      </c>
      <c r="E24" s="23">
        <v>4216499</v>
      </c>
      <c r="F24" s="23">
        <v>4216499</v>
      </c>
      <c r="G24" s="23">
        <f t="shared" ref="G24" si="27">D24-E24</f>
        <v>93573.55999999959</v>
      </c>
    </row>
    <row r="25" spans="1:7" x14ac:dyDescent="0.2">
      <c r="A25" s="14" t="s">
        <v>150</v>
      </c>
      <c r="B25" s="23">
        <v>1590913.58</v>
      </c>
      <c r="C25" s="23">
        <v>42014.33</v>
      </c>
      <c r="D25" s="23">
        <f t="shared" ref="D25" si="28">B25+C25</f>
        <v>1632927.9100000001</v>
      </c>
      <c r="E25" s="23">
        <v>1466463.59</v>
      </c>
      <c r="F25" s="23">
        <v>1466463.59</v>
      </c>
      <c r="G25" s="23">
        <f t="shared" ref="G25" si="29">D25-E25</f>
        <v>166464.32000000007</v>
      </c>
    </row>
    <row r="26" spans="1:7" x14ac:dyDescent="0.2">
      <c r="A26" s="14" t="s">
        <v>151</v>
      </c>
      <c r="B26" s="23">
        <v>405460</v>
      </c>
      <c r="C26" s="23">
        <v>284180.18</v>
      </c>
      <c r="D26" s="23">
        <f t="shared" ref="D26" si="30">B26+C26</f>
        <v>689640.17999999993</v>
      </c>
      <c r="E26" s="23">
        <v>668920.18000000005</v>
      </c>
      <c r="F26" s="23">
        <v>668920.18000000005</v>
      </c>
      <c r="G26" s="23">
        <f t="shared" ref="G26" si="31">D26-E26</f>
        <v>20719.999999999884</v>
      </c>
    </row>
    <row r="27" spans="1:7" x14ac:dyDescent="0.2">
      <c r="A27" s="14" t="s">
        <v>152</v>
      </c>
      <c r="B27" s="23">
        <v>7405212.1699999999</v>
      </c>
      <c r="C27" s="23">
        <v>2206546.4500000002</v>
      </c>
      <c r="D27" s="23">
        <f t="shared" ref="D27" si="32">B27+C27</f>
        <v>9611758.620000001</v>
      </c>
      <c r="E27" s="23">
        <v>9419239.1500000004</v>
      </c>
      <c r="F27" s="23">
        <v>9419239.1500000004</v>
      </c>
      <c r="G27" s="23">
        <f t="shared" ref="G27" si="33">D27-E27</f>
        <v>192519.47000000067</v>
      </c>
    </row>
    <row r="28" spans="1:7" x14ac:dyDescent="0.2">
      <c r="A28" s="14" t="s">
        <v>153</v>
      </c>
      <c r="B28" s="23">
        <v>2082286.69</v>
      </c>
      <c r="C28" s="23">
        <v>422687.64</v>
      </c>
      <c r="D28" s="23">
        <f t="shared" ref="D28" si="34">B28+C28</f>
        <v>2504974.33</v>
      </c>
      <c r="E28" s="23">
        <v>2402053.98</v>
      </c>
      <c r="F28" s="23">
        <v>2402053.98</v>
      </c>
      <c r="G28" s="23">
        <f t="shared" ref="G28" si="35">D28-E28</f>
        <v>102920.35000000009</v>
      </c>
    </row>
    <row r="29" spans="1:7" x14ac:dyDescent="0.2">
      <c r="A29" s="14" t="s">
        <v>154</v>
      </c>
      <c r="B29" s="23">
        <v>287193</v>
      </c>
      <c r="C29" s="23">
        <v>727814.45</v>
      </c>
      <c r="D29" s="23">
        <f t="shared" ref="D29" si="36">B29+C29</f>
        <v>1015007.45</v>
      </c>
      <c r="E29" s="23">
        <v>359531.93</v>
      </c>
      <c r="F29" s="23">
        <v>359531.93</v>
      </c>
      <c r="G29" s="23">
        <f t="shared" ref="G29" si="37">D29-E29</f>
        <v>655475.52</v>
      </c>
    </row>
    <row r="30" spans="1:7" x14ac:dyDescent="0.2">
      <c r="A30" s="14"/>
      <c r="B30" s="23">
        <v>0</v>
      </c>
      <c r="C30" s="23">
        <v>0</v>
      </c>
      <c r="D30" s="23">
        <f t="shared" ref="D30:D31" si="38">B30+C30</f>
        <v>0</v>
      </c>
      <c r="E30" s="23">
        <v>0</v>
      </c>
      <c r="F30" s="23">
        <v>0</v>
      </c>
      <c r="G30" s="23">
        <f t="shared" ref="G30:G31" si="39">D30-E30</f>
        <v>0</v>
      </c>
    </row>
    <row r="31" spans="1:7" x14ac:dyDescent="0.2">
      <c r="A31" s="14"/>
      <c r="B31" s="23">
        <v>0</v>
      </c>
      <c r="C31" s="23">
        <v>0</v>
      </c>
      <c r="D31" s="23">
        <f t="shared" si="38"/>
        <v>0</v>
      </c>
      <c r="E31" s="23">
        <v>0</v>
      </c>
      <c r="F31" s="23">
        <v>0</v>
      </c>
      <c r="G31" s="23">
        <f t="shared" si="39"/>
        <v>0</v>
      </c>
    </row>
    <row r="32" spans="1:7" x14ac:dyDescent="0.2">
      <c r="A32" s="31" t="s">
        <v>122</v>
      </c>
      <c r="B32" s="24">
        <f t="shared" ref="B32:G32" si="40">SUM(B5:B31)</f>
        <v>91119213.000000015</v>
      </c>
      <c r="C32" s="24">
        <f t="shared" si="40"/>
        <v>35546624.370000005</v>
      </c>
      <c r="D32" s="24">
        <f t="shared" si="40"/>
        <v>126665837.37000002</v>
      </c>
      <c r="E32" s="24">
        <f t="shared" si="40"/>
        <v>105753772.58000003</v>
      </c>
      <c r="F32" s="24">
        <f t="shared" si="40"/>
        <v>105573122.58000003</v>
      </c>
      <c r="G32" s="24">
        <f t="shared" si="40"/>
        <v>20912064.790000003</v>
      </c>
    </row>
    <row r="34" spans="1:7" ht="55.35" customHeight="1" x14ac:dyDescent="0.2">
      <c r="A34" s="34" t="s">
        <v>158</v>
      </c>
      <c r="B34" s="35"/>
      <c r="C34" s="35"/>
      <c r="D34" s="35"/>
      <c r="E34" s="35"/>
      <c r="F34" s="35"/>
      <c r="G34" s="36"/>
    </row>
    <row r="35" spans="1:7" x14ac:dyDescent="0.2">
      <c r="A35" s="19"/>
      <c r="B35" s="37" t="s">
        <v>56</v>
      </c>
      <c r="C35" s="38"/>
      <c r="D35" s="38"/>
      <c r="E35" s="38"/>
      <c r="F35" s="39"/>
      <c r="G35" s="32" t="s">
        <v>55</v>
      </c>
    </row>
    <row r="36" spans="1:7" ht="22.5" x14ac:dyDescent="0.2">
      <c r="A36" s="18" t="s">
        <v>50</v>
      </c>
      <c r="B36" s="2" t="s">
        <v>51</v>
      </c>
      <c r="C36" s="2" t="s">
        <v>114</v>
      </c>
      <c r="D36" s="2" t="s">
        <v>52</v>
      </c>
      <c r="E36" s="2" t="s">
        <v>53</v>
      </c>
      <c r="F36" s="2" t="s">
        <v>54</v>
      </c>
      <c r="G36" s="33"/>
    </row>
    <row r="37" spans="1:7" x14ac:dyDescent="0.2">
      <c r="A37" s="20"/>
      <c r="B37" s="21"/>
      <c r="C37" s="21"/>
      <c r="D37" s="21"/>
      <c r="E37" s="21"/>
      <c r="F37" s="21"/>
      <c r="G37" s="21"/>
    </row>
    <row r="38" spans="1:7" x14ac:dyDescent="0.2">
      <c r="A38" s="15" t="s">
        <v>8</v>
      </c>
      <c r="B38" s="23">
        <v>0</v>
      </c>
      <c r="C38" s="23">
        <v>0</v>
      </c>
      <c r="D38" s="23">
        <f>B38+C38</f>
        <v>0</v>
      </c>
      <c r="E38" s="23">
        <v>0</v>
      </c>
      <c r="F38" s="23">
        <v>0</v>
      </c>
      <c r="G38" s="23">
        <f>D38-E38</f>
        <v>0</v>
      </c>
    </row>
    <row r="39" spans="1:7" x14ac:dyDescent="0.2">
      <c r="A39" s="15" t="s">
        <v>9</v>
      </c>
      <c r="B39" s="23">
        <v>0</v>
      </c>
      <c r="C39" s="23">
        <v>0</v>
      </c>
      <c r="D39" s="23">
        <f t="shared" ref="D39:D41" si="41">B39+C39</f>
        <v>0</v>
      </c>
      <c r="E39" s="23">
        <v>0</v>
      </c>
      <c r="F39" s="23">
        <v>0</v>
      </c>
      <c r="G39" s="23">
        <f t="shared" ref="G39:G41" si="42">D39-E39</f>
        <v>0</v>
      </c>
    </row>
    <row r="40" spans="1:7" x14ac:dyDescent="0.2">
      <c r="A40" s="15" t="s">
        <v>10</v>
      </c>
      <c r="B40" s="23">
        <v>0</v>
      </c>
      <c r="C40" s="23">
        <v>0</v>
      </c>
      <c r="D40" s="23">
        <f t="shared" si="41"/>
        <v>0</v>
      </c>
      <c r="E40" s="23">
        <v>0</v>
      </c>
      <c r="F40" s="23">
        <v>0</v>
      </c>
      <c r="G40" s="23">
        <f t="shared" si="42"/>
        <v>0</v>
      </c>
    </row>
    <row r="41" spans="1:7" x14ac:dyDescent="0.2">
      <c r="A41" s="15" t="s">
        <v>123</v>
      </c>
      <c r="B41" s="23">
        <v>0</v>
      </c>
      <c r="C41" s="23">
        <v>0</v>
      </c>
      <c r="D41" s="23">
        <f t="shared" si="41"/>
        <v>0</v>
      </c>
      <c r="E41" s="23">
        <v>0</v>
      </c>
      <c r="F41" s="23">
        <v>0</v>
      </c>
      <c r="G41" s="23">
        <f t="shared" si="42"/>
        <v>0</v>
      </c>
    </row>
    <row r="42" spans="1:7" x14ac:dyDescent="0.2">
      <c r="A42" s="15"/>
      <c r="B42" s="23"/>
      <c r="C42" s="23"/>
      <c r="D42" s="23"/>
      <c r="E42" s="23"/>
      <c r="F42" s="23"/>
      <c r="G42" s="23"/>
    </row>
    <row r="43" spans="1:7" x14ac:dyDescent="0.2">
      <c r="A43" s="8" t="s">
        <v>122</v>
      </c>
      <c r="B43" s="24">
        <f t="shared" ref="B43:G43" si="43">SUM(B38:B41)</f>
        <v>0</v>
      </c>
      <c r="C43" s="24">
        <f t="shared" si="43"/>
        <v>0</v>
      </c>
      <c r="D43" s="24">
        <f t="shared" si="43"/>
        <v>0</v>
      </c>
      <c r="E43" s="24">
        <f t="shared" si="43"/>
        <v>0</v>
      </c>
      <c r="F43" s="24">
        <f t="shared" si="43"/>
        <v>0</v>
      </c>
      <c r="G43" s="24">
        <f t="shared" si="43"/>
        <v>0</v>
      </c>
    </row>
    <row r="46" spans="1:7" ht="59.45" customHeight="1" x14ac:dyDescent="0.2">
      <c r="A46" s="37" t="s">
        <v>157</v>
      </c>
      <c r="B46" s="38"/>
      <c r="C46" s="38"/>
      <c r="D46" s="38"/>
      <c r="E46" s="38"/>
      <c r="F46" s="38"/>
      <c r="G46" s="39"/>
    </row>
    <row r="47" spans="1:7" x14ac:dyDescent="0.2">
      <c r="A47" s="19"/>
      <c r="B47" s="37" t="s">
        <v>56</v>
      </c>
      <c r="C47" s="38"/>
      <c r="D47" s="38"/>
      <c r="E47" s="38"/>
      <c r="F47" s="39"/>
      <c r="G47" s="32" t="s">
        <v>55</v>
      </c>
    </row>
    <row r="48" spans="1:7" ht="22.5" x14ac:dyDescent="0.2">
      <c r="A48" s="18" t="s">
        <v>50</v>
      </c>
      <c r="B48" s="2" t="s">
        <v>51</v>
      </c>
      <c r="C48" s="2" t="s">
        <v>114</v>
      </c>
      <c r="D48" s="2" t="s">
        <v>52</v>
      </c>
      <c r="E48" s="2" t="s">
        <v>53</v>
      </c>
      <c r="F48" s="2" t="s">
        <v>54</v>
      </c>
      <c r="G48" s="33"/>
    </row>
    <row r="49" spans="1:7" x14ac:dyDescent="0.2">
      <c r="A49" s="20"/>
      <c r="B49" s="21"/>
      <c r="C49" s="21"/>
      <c r="D49" s="21"/>
      <c r="E49" s="21"/>
      <c r="F49" s="21"/>
      <c r="G49" s="21"/>
    </row>
    <row r="50" spans="1:7" x14ac:dyDescent="0.2">
      <c r="A50" s="16" t="s">
        <v>12</v>
      </c>
      <c r="B50" s="23">
        <v>0</v>
      </c>
      <c r="C50" s="23">
        <v>0</v>
      </c>
      <c r="D50" s="23">
        <f t="shared" ref="D50:D62" si="44">B50+C50</f>
        <v>0</v>
      </c>
      <c r="E50" s="23">
        <v>0</v>
      </c>
      <c r="F50" s="23">
        <v>0</v>
      </c>
      <c r="G50" s="23">
        <f t="shared" ref="G50:G62" si="45">D50-E50</f>
        <v>0</v>
      </c>
    </row>
    <row r="51" spans="1:7" x14ac:dyDescent="0.2">
      <c r="A51" s="16"/>
      <c r="B51" s="23"/>
      <c r="C51" s="23"/>
      <c r="D51" s="23"/>
      <c r="E51" s="23"/>
      <c r="F51" s="23"/>
      <c r="G51" s="23"/>
    </row>
    <row r="52" spans="1:7" x14ac:dyDescent="0.2">
      <c r="A52" s="16" t="s">
        <v>11</v>
      </c>
      <c r="B52" s="23">
        <v>0</v>
      </c>
      <c r="C52" s="23">
        <v>0</v>
      </c>
      <c r="D52" s="23">
        <f t="shared" si="44"/>
        <v>0</v>
      </c>
      <c r="E52" s="23">
        <v>0</v>
      </c>
      <c r="F52" s="23">
        <v>0</v>
      </c>
      <c r="G52" s="23">
        <f t="shared" si="45"/>
        <v>0</v>
      </c>
    </row>
    <row r="53" spans="1:7" x14ac:dyDescent="0.2">
      <c r="A53" s="16"/>
      <c r="B53" s="23"/>
      <c r="C53" s="23"/>
      <c r="D53" s="23"/>
      <c r="E53" s="23"/>
      <c r="F53" s="23"/>
      <c r="G53" s="23"/>
    </row>
    <row r="54" spans="1:7" x14ac:dyDescent="0.2">
      <c r="A54" s="16" t="s">
        <v>13</v>
      </c>
      <c r="B54" s="23">
        <v>0</v>
      </c>
      <c r="C54" s="23">
        <v>0</v>
      </c>
      <c r="D54" s="23">
        <f t="shared" si="44"/>
        <v>0</v>
      </c>
      <c r="E54" s="23">
        <v>0</v>
      </c>
      <c r="F54" s="23">
        <v>0</v>
      </c>
      <c r="G54" s="23">
        <f t="shared" si="45"/>
        <v>0</v>
      </c>
    </row>
    <row r="55" spans="1:7" x14ac:dyDescent="0.2">
      <c r="A55" s="16"/>
      <c r="B55" s="23"/>
      <c r="C55" s="23"/>
      <c r="D55" s="23"/>
      <c r="E55" s="23"/>
      <c r="F55" s="23"/>
      <c r="G55" s="23"/>
    </row>
    <row r="56" spans="1:7" x14ac:dyDescent="0.2">
      <c r="A56" s="16" t="s">
        <v>25</v>
      </c>
      <c r="B56" s="23">
        <v>0</v>
      </c>
      <c r="C56" s="23">
        <v>0</v>
      </c>
      <c r="D56" s="23">
        <f t="shared" si="44"/>
        <v>0</v>
      </c>
      <c r="E56" s="23">
        <v>0</v>
      </c>
      <c r="F56" s="23">
        <v>0</v>
      </c>
      <c r="G56" s="23">
        <f t="shared" si="45"/>
        <v>0</v>
      </c>
    </row>
    <row r="57" spans="1:7" x14ac:dyDescent="0.2">
      <c r="A57" s="16"/>
      <c r="B57" s="23"/>
      <c r="C57" s="23"/>
      <c r="D57" s="23"/>
      <c r="E57" s="23"/>
      <c r="F57" s="23"/>
      <c r="G57" s="23"/>
    </row>
    <row r="58" spans="1:7" ht="22.5" x14ac:dyDescent="0.2">
      <c r="A58" s="16" t="s">
        <v>26</v>
      </c>
      <c r="B58" s="23">
        <v>0</v>
      </c>
      <c r="C58" s="23">
        <v>0</v>
      </c>
      <c r="D58" s="23">
        <f t="shared" si="44"/>
        <v>0</v>
      </c>
      <c r="E58" s="23">
        <v>0</v>
      </c>
      <c r="F58" s="23">
        <v>0</v>
      </c>
      <c r="G58" s="23">
        <f t="shared" si="45"/>
        <v>0</v>
      </c>
    </row>
    <row r="59" spans="1:7" x14ac:dyDescent="0.2">
      <c r="A59" s="16"/>
      <c r="B59" s="23"/>
      <c r="C59" s="23"/>
      <c r="D59" s="23"/>
      <c r="E59" s="23"/>
      <c r="F59" s="23"/>
      <c r="G59" s="23"/>
    </row>
    <row r="60" spans="1:7" ht="22.5" x14ac:dyDescent="0.2">
      <c r="A60" s="16" t="s">
        <v>124</v>
      </c>
      <c r="B60" s="23">
        <v>0</v>
      </c>
      <c r="C60" s="23">
        <v>0</v>
      </c>
      <c r="D60" s="23">
        <f t="shared" ref="D60" si="46">B60+C60</f>
        <v>0</v>
      </c>
      <c r="E60" s="23">
        <v>0</v>
      </c>
      <c r="F60" s="23">
        <v>0</v>
      </c>
      <c r="G60" s="23">
        <f t="shared" ref="G60" si="47">D60-E60</f>
        <v>0</v>
      </c>
    </row>
    <row r="61" spans="1:7" x14ac:dyDescent="0.2">
      <c r="A61" s="16"/>
      <c r="B61" s="23"/>
      <c r="C61" s="23"/>
      <c r="D61" s="23"/>
      <c r="E61" s="23"/>
      <c r="F61" s="23"/>
      <c r="G61" s="23"/>
    </row>
    <row r="62" spans="1:7" x14ac:dyDescent="0.2">
      <c r="A62" s="16" t="s">
        <v>14</v>
      </c>
      <c r="B62" s="23">
        <v>0</v>
      </c>
      <c r="C62" s="23">
        <v>0</v>
      </c>
      <c r="D62" s="23">
        <f t="shared" si="44"/>
        <v>0</v>
      </c>
      <c r="E62" s="23">
        <v>0</v>
      </c>
      <c r="F62" s="23">
        <v>0</v>
      </c>
      <c r="G62" s="23">
        <f t="shared" si="45"/>
        <v>0</v>
      </c>
    </row>
    <row r="63" spans="1:7" x14ac:dyDescent="0.2">
      <c r="A63" s="16"/>
      <c r="B63" s="23"/>
      <c r="C63" s="23"/>
      <c r="D63" s="23"/>
      <c r="E63" s="23"/>
      <c r="F63" s="23"/>
      <c r="G63" s="23"/>
    </row>
    <row r="64" spans="1:7" x14ac:dyDescent="0.2">
      <c r="A64" s="16" t="s">
        <v>125</v>
      </c>
      <c r="B64" s="23">
        <v>0</v>
      </c>
      <c r="C64" s="23">
        <v>0</v>
      </c>
      <c r="D64" s="23">
        <f t="shared" ref="D64" si="48">B64+C64</f>
        <v>0</v>
      </c>
      <c r="E64" s="23">
        <v>0</v>
      </c>
      <c r="F64" s="23">
        <v>0</v>
      </c>
      <c r="G64" s="23">
        <f t="shared" ref="G64" si="49">D64-E64</f>
        <v>0</v>
      </c>
    </row>
    <row r="65" spans="1:7" x14ac:dyDescent="0.2">
      <c r="A65" s="16"/>
      <c r="B65" s="23"/>
      <c r="C65" s="23"/>
      <c r="D65" s="23"/>
      <c r="E65" s="23"/>
      <c r="F65" s="23"/>
      <c r="G65" s="23"/>
    </row>
    <row r="66" spans="1:7" x14ac:dyDescent="0.2">
      <c r="A66" s="8" t="s">
        <v>122</v>
      </c>
      <c r="B66" s="24">
        <f t="shared" ref="B66:G66" si="50">SUM(B50:B64)</f>
        <v>0</v>
      </c>
      <c r="C66" s="24">
        <f t="shared" si="50"/>
        <v>0</v>
      </c>
      <c r="D66" s="24">
        <f t="shared" si="50"/>
        <v>0</v>
      </c>
      <c r="E66" s="24">
        <f t="shared" si="50"/>
        <v>0</v>
      </c>
      <c r="F66" s="24">
        <f t="shared" si="50"/>
        <v>0</v>
      </c>
      <c r="G66" s="24">
        <f t="shared" si="50"/>
        <v>0</v>
      </c>
    </row>
    <row r="68" spans="1:7" x14ac:dyDescent="0.2">
      <c r="A68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34:G34"/>
    <mergeCell ref="G47:G48"/>
    <mergeCell ref="G35:G36"/>
    <mergeCell ref="A46:G46"/>
    <mergeCell ref="B2:F2"/>
    <mergeCell ref="B35:F35"/>
    <mergeCell ref="B47:F47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sqref="A1:G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0.1" customHeight="1" x14ac:dyDescent="0.2">
      <c r="A1" s="37" t="s">
        <v>129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9" t="s">
        <v>0</v>
      </c>
      <c r="B5" s="23">
        <v>88018154</v>
      </c>
      <c r="C5" s="23">
        <v>4548085.59</v>
      </c>
      <c r="D5" s="23">
        <f>B5+C5</f>
        <v>92566239.590000004</v>
      </c>
      <c r="E5" s="23">
        <v>85102132.469999999</v>
      </c>
      <c r="F5" s="23">
        <v>84921482.469999999</v>
      </c>
      <c r="G5" s="23">
        <f>D5-E5</f>
        <v>7464107.1200000048</v>
      </c>
    </row>
    <row r="6" spans="1:7" x14ac:dyDescent="0.2">
      <c r="A6" s="29"/>
      <c r="B6" s="23"/>
      <c r="C6" s="23"/>
      <c r="D6" s="23"/>
      <c r="E6" s="23"/>
      <c r="F6" s="23"/>
      <c r="G6" s="23"/>
    </row>
    <row r="7" spans="1:7" x14ac:dyDescent="0.2">
      <c r="A7" s="29" t="s">
        <v>1</v>
      </c>
      <c r="B7" s="23">
        <v>1081059</v>
      </c>
      <c r="C7" s="23">
        <v>31006990.579999998</v>
      </c>
      <c r="D7" s="23">
        <f>B7+C7</f>
        <v>32088049.579999998</v>
      </c>
      <c r="E7" s="23">
        <v>18640091.91</v>
      </c>
      <c r="F7" s="23">
        <v>18640091.91</v>
      </c>
      <c r="G7" s="23">
        <f>D7-E7</f>
        <v>13447957.669999998</v>
      </c>
    </row>
    <row r="8" spans="1:7" x14ac:dyDescent="0.2">
      <c r="A8" s="29"/>
      <c r="B8" s="23"/>
      <c r="C8" s="23"/>
      <c r="D8" s="23"/>
      <c r="E8" s="23"/>
      <c r="F8" s="23"/>
      <c r="G8" s="23"/>
    </row>
    <row r="9" spans="1:7" x14ac:dyDescent="0.2">
      <c r="A9" s="29" t="s">
        <v>2</v>
      </c>
      <c r="B9" s="23">
        <v>2000000</v>
      </c>
      <c r="C9" s="23">
        <v>0</v>
      </c>
      <c r="D9" s="23">
        <f>B9+C9</f>
        <v>2000000</v>
      </c>
      <c r="E9" s="23">
        <v>2000000</v>
      </c>
      <c r="F9" s="23">
        <v>2000000</v>
      </c>
      <c r="G9" s="23">
        <f>D9-E9</f>
        <v>0</v>
      </c>
    </row>
    <row r="10" spans="1:7" x14ac:dyDescent="0.2">
      <c r="A10" s="29"/>
      <c r="B10" s="23"/>
      <c r="C10" s="23"/>
      <c r="D10" s="23"/>
      <c r="E10" s="23"/>
      <c r="F10" s="23"/>
      <c r="G10" s="23"/>
    </row>
    <row r="11" spans="1:7" x14ac:dyDescent="0.2">
      <c r="A11" s="29" t="s">
        <v>39</v>
      </c>
      <c r="B11" s="23">
        <v>20000</v>
      </c>
      <c r="C11" s="23">
        <v>-8451.7999999999993</v>
      </c>
      <c r="D11" s="23">
        <f>B11+C11</f>
        <v>11548.2</v>
      </c>
      <c r="E11" s="23">
        <v>11548.2</v>
      </c>
      <c r="F11" s="23">
        <v>11548.2</v>
      </c>
      <c r="G11" s="23">
        <f>D11-E11</f>
        <v>0</v>
      </c>
    </row>
    <row r="12" spans="1:7" x14ac:dyDescent="0.2">
      <c r="A12" s="29"/>
      <c r="B12" s="23"/>
      <c r="C12" s="23"/>
      <c r="D12" s="23"/>
      <c r="E12" s="23"/>
      <c r="F12" s="23"/>
      <c r="G12" s="23"/>
    </row>
    <row r="13" spans="1:7" x14ac:dyDescent="0.2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">
      <c r="A14" s="22"/>
      <c r="B14" s="25"/>
      <c r="C14" s="25"/>
      <c r="D14" s="25"/>
      <c r="E14" s="25"/>
      <c r="F14" s="25"/>
      <c r="G14" s="25"/>
    </row>
    <row r="15" spans="1:7" x14ac:dyDescent="0.2">
      <c r="A15" s="7" t="s">
        <v>122</v>
      </c>
      <c r="B15" s="26">
        <f t="shared" ref="B15:G15" si="0">SUM(B5+B7+B9+B11+B13)</f>
        <v>91119213</v>
      </c>
      <c r="C15" s="26">
        <f t="shared" si="0"/>
        <v>35546624.370000005</v>
      </c>
      <c r="D15" s="26">
        <f t="shared" si="0"/>
        <v>126665837.37</v>
      </c>
      <c r="E15" s="26">
        <f t="shared" si="0"/>
        <v>105753772.58</v>
      </c>
      <c r="F15" s="26">
        <f t="shared" si="0"/>
        <v>105573122.58</v>
      </c>
      <c r="G15" s="26">
        <f t="shared" si="0"/>
        <v>20912064.790000003</v>
      </c>
    </row>
    <row r="18" spans="1:1" x14ac:dyDescent="0.2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workbookViewId="0">
      <selection activeCell="A9" sqref="A9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60.6" customHeight="1" x14ac:dyDescent="0.2">
      <c r="A1" s="38" t="s">
        <v>128</v>
      </c>
      <c r="B1" s="38"/>
      <c r="C1" s="38"/>
      <c r="D1" s="38"/>
      <c r="E1" s="38"/>
      <c r="F1" s="38"/>
      <c r="G1" s="39"/>
    </row>
    <row r="2" spans="1:8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8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">
      <c r="A4" s="9" t="s">
        <v>57</v>
      </c>
      <c r="B4" s="27">
        <f>SUM(B5:B11)</f>
        <v>37242619.760000005</v>
      </c>
      <c r="C4" s="27">
        <f>SUM(C5:C11)</f>
        <v>1373870.0800000003</v>
      </c>
      <c r="D4" s="27">
        <f>B4+C4</f>
        <v>38616489.840000004</v>
      </c>
      <c r="E4" s="27">
        <f>SUM(E5:E11)</f>
        <v>36806667.859999999</v>
      </c>
      <c r="F4" s="27">
        <f>SUM(F5:F11)</f>
        <v>36806667.859999999</v>
      </c>
      <c r="G4" s="27">
        <f>D4-E4</f>
        <v>1809821.9800000042</v>
      </c>
    </row>
    <row r="5" spans="1:8" x14ac:dyDescent="0.2">
      <c r="A5" s="11" t="s">
        <v>61</v>
      </c>
      <c r="B5" s="23">
        <v>25006453.190000001</v>
      </c>
      <c r="C5" s="23">
        <v>-2230194.65</v>
      </c>
      <c r="D5" s="23">
        <f t="shared" ref="D5:D68" si="0">B5+C5</f>
        <v>22776258.540000003</v>
      </c>
      <c r="E5" s="23">
        <v>22746684.41</v>
      </c>
      <c r="F5" s="23">
        <v>22746684.41</v>
      </c>
      <c r="G5" s="23">
        <f t="shared" ref="G5:G68" si="1">D5-E5</f>
        <v>29574.130000002682</v>
      </c>
      <c r="H5" s="6">
        <v>1100</v>
      </c>
    </row>
    <row r="6" spans="1:8" x14ac:dyDescent="0.2">
      <c r="A6" s="11" t="s">
        <v>62</v>
      </c>
      <c r="B6" s="23">
        <v>1458131.4</v>
      </c>
      <c r="C6" s="23">
        <v>4169666.1</v>
      </c>
      <c r="D6" s="23">
        <f t="shared" si="0"/>
        <v>5627797.5</v>
      </c>
      <c r="E6" s="23">
        <v>5627797.5</v>
      </c>
      <c r="F6" s="23">
        <v>5627797.5</v>
      </c>
      <c r="G6" s="23">
        <f t="shared" si="1"/>
        <v>0</v>
      </c>
      <c r="H6" s="6">
        <v>1200</v>
      </c>
    </row>
    <row r="7" spans="1:8" x14ac:dyDescent="0.2">
      <c r="A7" s="11" t="s">
        <v>63</v>
      </c>
      <c r="B7" s="23">
        <v>4750595.01</v>
      </c>
      <c r="C7" s="23">
        <v>49300.83</v>
      </c>
      <c r="D7" s="23">
        <f t="shared" si="0"/>
        <v>4799895.84</v>
      </c>
      <c r="E7" s="23">
        <v>4523835.92</v>
      </c>
      <c r="F7" s="23">
        <v>4523835.92</v>
      </c>
      <c r="G7" s="23">
        <f t="shared" si="1"/>
        <v>276059.91999999993</v>
      </c>
      <c r="H7" s="6">
        <v>1300</v>
      </c>
    </row>
    <row r="8" spans="1:8" x14ac:dyDescent="0.2">
      <c r="A8" s="11" t="s">
        <v>33</v>
      </c>
      <c r="B8" s="23">
        <v>5401</v>
      </c>
      <c r="C8" s="23">
        <v>0</v>
      </c>
      <c r="D8" s="23">
        <f t="shared" si="0"/>
        <v>5401</v>
      </c>
      <c r="E8" s="23">
        <v>5400.72</v>
      </c>
      <c r="F8" s="23">
        <v>5400.72</v>
      </c>
      <c r="G8" s="23">
        <f t="shared" si="1"/>
        <v>0.27999999999974534</v>
      </c>
      <c r="H8" s="6">
        <v>1400</v>
      </c>
    </row>
    <row r="9" spans="1:8" x14ac:dyDescent="0.2">
      <c r="A9" s="11" t="s">
        <v>64</v>
      </c>
      <c r="B9" s="23">
        <v>6022039.1600000001</v>
      </c>
      <c r="C9" s="23">
        <v>-614902.19999999995</v>
      </c>
      <c r="D9" s="23">
        <f t="shared" si="0"/>
        <v>5407136.96</v>
      </c>
      <c r="E9" s="23">
        <v>3902949.31</v>
      </c>
      <c r="F9" s="23">
        <v>3902949.31</v>
      </c>
      <c r="G9" s="23">
        <f t="shared" si="1"/>
        <v>1504187.65</v>
      </c>
      <c r="H9" s="6">
        <v>1500</v>
      </c>
    </row>
    <row r="10" spans="1:8" x14ac:dyDescent="0.2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">
      <c r="A12" s="9" t="s">
        <v>117</v>
      </c>
      <c r="B12" s="28">
        <f>SUM(B13:B21)</f>
        <v>6359234.29</v>
      </c>
      <c r="C12" s="28">
        <f>SUM(C13:C21)</f>
        <v>4253382.4700000007</v>
      </c>
      <c r="D12" s="28">
        <f t="shared" si="0"/>
        <v>10612616.760000002</v>
      </c>
      <c r="E12" s="28">
        <f>SUM(E13:E21)</f>
        <v>10585103.489999998</v>
      </c>
      <c r="F12" s="28">
        <f>SUM(F13:F21)</f>
        <v>10585103.489999998</v>
      </c>
      <c r="G12" s="28">
        <f t="shared" si="1"/>
        <v>27513.270000003278</v>
      </c>
      <c r="H12" s="10">
        <v>0</v>
      </c>
    </row>
    <row r="13" spans="1:8" x14ac:dyDescent="0.2">
      <c r="A13" s="11" t="s">
        <v>66</v>
      </c>
      <c r="B13" s="23">
        <v>712000</v>
      </c>
      <c r="C13" s="23">
        <v>113148.09</v>
      </c>
      <c r="D13" s="23">
        <f t="shared" si="0"/>
        <v>825148.09</v>
      </c>
      <c r="E13" s="23">
        <v>825011.08</v>
      </c>
      <c r="F13" s="23">
        <v>825011.08</v>
      </c>
      <c r="G13" s="23">
        <f t="shared" si="1"/>
        <v>137.01000000000931</v>
      </c>
      <c r="H13" s="6">
        <v>2100</v>
      </c>
    </row>
    <row r="14" spans="1:8" x14ac:dyDescent="0.2">
      <c r="A14" s="11" t="s">
        <v>67</v>
      </c>
      <c r="B14" s="23">
        <v>392500</v>
      </c>
      <c r="C14" s="23">
        <v>473964.2</v>
      </c>
      <c r="D14" s="23">
        <f t="shared" si="0"/>
        <v>866464.2</v>
      </c>
      <c r="E14" s="23">
        <v>863910.73</v>
      </c>
      <c r="F14" s="23">
        <v>863910.73</v>
      </c>
      <c r="G14" s="23">
        <f t="shared" si="1"/>
        <v>2553.4699999999721</v>
      </c>
      <c r="H14" s="6">
        <v>2200</v>
      </c>
    </row>
    <row r="15" spans="1:8" x14ac:dyDescent="0.2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">
      <c r="A16" s="11" t="s">
        <v>69</v>
      </c>
      <c r="B16" s="23">
        <v>935000</v>
      </c>
      <c r="C16" s="23">
        <v>1363410.05</v>
      </c>
      <c r="D16" s="23">
        <f t="shared" si="0"/>
        <v>2298410.0499999998</v>
      </c>
      <c r="E16" s="23">
        <v>2298410.0499999998</v>
      </c>
      <c r="F16" s="23">
        <v>2298410.0499999998</v>
      </c>
      <c r="G16" s="23">
        <f t="shared" si="1"/>
        <v>0</v>
      </c>
      <c r="H16" s="6">
        <v>2400</v>
      </c>
    </row>
    <row r="17" spans="1:8" x14ac:dyDescent="0.2">
      <c r="A17" s="11" t="s">
        <v>70</v>
      </c>
      <c r="B17" s="23">
        <v>80000</v>
      </c>
      <c r="C17" s="23">
        <v>-3026.38</v>
      </c>
      <c r="D17" s="23">
        <f t="shared" si="0"/>
        <v>76973.62</v>
      </c>
      <c r="E17" s="23">
        <v>72353.14</v>
      </c>
      <c r="F17" s="23">
        <v>72353.14</v>
      </c>
      <c r="G17" s="23">
        <f t="shared" si="1"/>
        <v>4620.4799999999959</v>
      </c>
      <c r="H17" s="6">
        <v>2500</v>
      </c>
    </row>
    <row r="18" spans="1:8" x14ac:dyDescent="0.2">
      <c r="A18" s="11" t="s">
        <v>71</v>
      </c>
      <c r="B18" s="23">
        <v>2977134.29</v>
      </c>
      <c r="C18" s="23">
        <v>2173151.15</v>
      </c>
      <c r="D18" s="23">
        <f t="shared" si="0"/>
        <v>5150285.4399999995</v>
      </c>
      <c r="E18" s="23">
        <v>5130083.13</v>
      </c>
      <c r="F18" s="23">
        <v>5130083.13</v>
      </c>
      <c r="G18" s="23">
        <f t="shared" si="1"/>
        <v>20202.30999999959</v>
      </c>
      <c r="H18" s="6">
        <v>2600</v>
      </c>
    </row>
    <row r="19" spans="1:8" x14ac:dyDescent="0.2">
      <c r="A19" s="11" t="s">
        <v>72</v>
      </c>
      <c r="B19" s="23">
        <v>290000</v>
      </c>
      <c r="C19" s="23">
        <v>671458.52</v>
      </c>
      <c r="D19" s="23">
        <f t="shared" si="0"/>
        <v>961458.52</v>
      </c>
      <c r="E19" s="23">
        <v>961458.52</v>
      </c>
      <c r="F19" s="23">
        <v>961458.52</v>
      </c>
      <c r="G19" s="23">
        <f t="shared" si="1"/>
        <v>0</v>
      </c>
      <c r="H19" s="6">
        <v>2700</v>
      </c>
    </row>
    <row r="20" spans="1:8" x14ac:dyDescent="0.2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">
      <c r="A21" s="11" t="s">
        <v>74</v>
      </c>
      <c r="B21" s="23">
        <v>972600</v>
      </c>
      <c r="C21" s="23">
        <v>-538723.16</v>
      </c>
      <c r="D21" s="23">
        <f t="shared" si="0"/>
        <v>433876.83999999997</v>
      </c>
      <c r="E21" s="23">
        <v>433876.84</v>
      </c>
      <c r="F21" s="23">
        <v>433876.84</v>
      </c>
      <c r="G21" s="23">
        <f t="shared" si="1"/>
        <v>0</v>
      </c>
      <c r="H21" s="6">
        <v>2900</v>
      </c>
    </row>
    <row r="22" spans="1:8" x14ac:dyDescent="0.2">
      <c r="A22" s="9" t="s">
        <v>58</v>
      </c>
      <c r="B22" s="28">
        <f>SUM(B23:B31)</f>
        <v>16502671</v>
      </c>
      <c r="C22" s="28">
        <f>SUM(C23:C31)</f>
        <v>7271336.1100000003</v>
      </c>
      <c r="D22" s="28">
        <f t="shared" si="0"/>
        <v>23774007.109999999</v>
      </c>
      <c r="E22" s="28">
        <f>SUM(E23:E31)</f>
        <v>23569037.189999998</v>
      </c>
      <c r="F22" s="28">
        <f>SUM(F23:F31)</f>
        <v>23388387.189999998</v>
      </c>
      <c r="G22" s="28">
        <f t="shared" si="1"/>
        <v>204969.92000000179</v>
      </c>
      <c r="H22" s="10">
        <v>0</v>
      </c>
    </row>
    <row r="23" spans="1:8" x14ac:dyDescent="0.2">
      <c r="A23" s="11" t="s">
        <v>75</v>
      </c>
      <c r="B23" s="23">
        <v>4365000</v>
      </c>
      <c r="C23" s="23">
        <v>32840.14</v>
      </c>
      <c r="D23" s="23">
        <f t="shared" si="0"/>
        <v>4397840.1399999997</v>
      </c>
      <c r="E23" s="23">
        <v>4397839.17</v>
      </c>
      <c r="F23" s="23">
        <v>4397839.17</v>
      </c>
      <c r="G23" s="23">
        <f t="shared" si="1"/>
        <v>0.96999999973922968</v>
      </c>
      <c r="H23" s="6">
        <v>3100</v>
      </c>
    </row>
    <row r="24" spans="1:8" x14ac:dyDescent="0.2">
      <c r="A24" s="11" t="s">
        <v>76</v>
      </c>
      <c r="B24" s="23">
        <v>775000</v>
      </c>
      <c r="C24" s="23">
        <v>-502988.49</v>
      </c>
      <c r="D24" s="23">
        <f t="shared" si="0"/>
        <v>272011.51</v>
      </c>
      <c r="E24" s="23">
        <v>263761.51</v>
      </c>
      <c r="F24" s="23">
        <v>263761.51</v>
      </c>
      <c r="G24" s="23">
        <f t="shared" si="1"/>
        <v>8250</v>
      </c>
      <c r="H24" s="6">
        <v>3200</v>
      </c>
    </row>
    <row r="25" spans="1:8" x14ac:dyDescent="0.2">
      <c r="A25" s="11" t="s">
        <v>77</v>
      </c>
      <c r="B25" s="23">
        <v>680400</v>
      </c>
      <c r="C25" s="23">
        <v>1207325.04</v>
      </c>
      <c r="D25" s="23">
        <f t="shared" si="0"/>
        <v>1887725.04</v>
      </c>
      <c r="E25" s="23">
        <v>1768721.78</v>
      </c>
      <c r="F25" s="23">
        <v>1768721.78</v>
      </c>
      <c r="G25" s="23">
        <f t="shared" si="1"/>
        <v>119003.26000000001</v>
      </c>
      <c r="H25" s="6">
        <v>3300</v>
      </c>
    </row>
    <row r="26" spans="1:8" x14ac:dyDescent="0.2">
      <c r="A26" s="11" t="s">
        <v>78</v>
      </c>
      <c r="B26" s="23">
        <v>564000</v>
      </c>
      <c r="C26" s="23">
        <v>391557.84</v>
      </c>
      <c r="D26" s="23">
        <f t="shared" si="0"/>
        <v>955557.84000000008</v>
      </c>
      <c r="E26" s="23">
        <v>955216.69</v>
      </c>
      <c r="F26" s="23">
        <v>955216.69</v>
      </c>
      <c r="G26" s="23">
        <f t="shared" si="1"/>
        <v>341.1500000001397</v>
      </c>
      <c r="H26" s="6">
        <v>3400</v>
      </c>
    </row>
    <row r="27" spans="1:8" x14ac:dyDescent="0.2">
      <c r="A27" s="11" t="s">
        <v>79</v>
      </c>
      <c r="B27" s="23">
        <v>2331000</v>
      </c>
      <c r="C27" s="23">
        <v>1571052.71</v>
      </c>
      <c r="D27" s="23">
        <f t="shared" si="0"/>
        <v>3902052.71</v>
      </c>
      <c r="E27" s="23">
        <v>3885510.72</v>
      </c>
      <c r="F27" s="23">
        <v>3885510.72</v>
      </c>
      <c r="G27" s="23">
        <f t="shared" si="1"/>
        <v>16541.989999999758</v>
      </c>
      <c r="H27" s="6">
        <v>3500</v>
      </c>
    </row>
    <row r="28" spans="1:8" x14ac:dyDescent="0.2">
      <c r="A28" s="11" t="s">
        <v>126</v>
      </c>
      <c r="B28" s="23">
        <v>200000</v>
      </c>
      <c r="C28" s="23">
        <v>263140.36</v>
      </c>
      <c r="D28" s="23">
        <f t="shared" si="0"/>
        <v>463140.36</v>
      </c>
      <c r="E28" s="23">
        <v>463140.36</v>
      </c>
      <c r="F28" s="23">
        <v>463140.36</v>
      </c>
      <c r="G28" s="23">
        <f t="shared" si="1"/>
        <v>0</v>
      </c>
      <c r="H28" s="6">
        <v>3600</v>
      </c>
    </row>
    <row r="29" spans="1:8" x14ac:dyDescent="0.2">
      <c r="A29" s="11" t="s">
        <v>80</v>
      </c>
      <c r="B29" s="23">
        <v>263500</v>
      </c>
      <c r="C29" s="23">
        <v>72042.929999999993</v>
      </c>
      <c r="D29" s="23">
        <f t="shared" si="0"/>
        <v>335542.93</v>
      </c>
      <c r="E29" s="23">
        <v>332572.93</v>
      </c>
      <c r="F29" s="23">
        <v>332572.93</v>
      </c>
      <c r="G29" s="23">
        <f t="shared" si="1"/>
        <v>2970</v>
      </c>
      <c r="H29" s="6">
        <v>3700</v>
      </c>
    </row>
    <row r="30" spans="1:8" x14ac:dyDescent="0.2">
      <c r="A30" s="11" t="s">
        <v>81</v>
      </c>
      <c r="B30" s="23">
        <v>6103771</v>
      </c>
      <c r="C30" s="23">
        <v>3910747.33</v>
      </c>
      <c r="D30" s="23">
        <f t="shared" si="0"/>
        <v>10014518.33</v>
      </c>
      <c r="E30" s="23">
        <v>9956718.6300000008</v>
      </c>
      <c r="F30" s="23">
        <v>9956718.6300000008</v>
      </c>
      <c r="G30" s="23">
        <f t="shared" si="1"/>
        <v>57799.699999999255</v>
      </c>
      <c r="H30" s="6">
        <v>3800</v>
      </c>
    </row>
    <row r="31" spans="1:8" x14ac:dyDescent="0.2">
      <c r="A31" s="11" t="s">
        <v>18</v>
      </c>
      <c r="B31" s="23">
        <v>1220000</v>
      </c>
      <c r="C31" s="23">
        <v>325618.25</v>
      </c>
      <c r="D31" s="23">
        <f t="shared" si="0"/>
        <v>1545618.25</v>
      </c>
      <c r="E31" s="23">
        <v>1545555.4</v>
      </c>
      <c r="F31" s="23">
        <v>1364905.4</v>
      </c>
      <c r="G31" s="23">
        <f t="shared" si="1"/>
        <v>62.850000000093132</v>
      </c>
      <c r="H31" s="6">
        <v>3900</v>
      </c>
    </row>
    <row r="32" spans="1:8" x14ac:dyDescent="0.2">
      <c r="A32" s="9" t="s">
        <v>118</v>
      </c>
      <c r="B32" s="28">
        <f>SUM(B33:B41)</f>
        <v>11510493.780000001</v>
      </c>
      <c r="C32" s="28">
        <f>SUM(C33:C41)</f>
        <v>2801183.86</v>
      </c>
      <c r="D32" s="28">
        <f t="shared" si="0"/>
        <v>14311677.640000001</v>
      </c>
      <c r="E32" s="28">
        <f>SUM(E33:E41)</f>
        <v>14073727.689999999</v>
      </c>
      <c r="F32" s="28">
        <f>SUM(F33:F41)</f>
        <v>14073727.689999999</v>
      </c>
      <c r="G32" s="28">
        <f t="shared" si="1"/>
        <v>237949.95000000112</v>
      </c>
      <c r="H32" s="10">
        <v>0</v>
      </c>
    </row>
    <row r="33" spans="1:8" x14ac:dyDescent="0.2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">
      <c r="A34" s="11" t="s">
        <v>83</v>
      </c>
      <c r="B34" s="23">
        <v>4200000</v>
      </c>
      <c r="C34" s="23">
        <v>93859.4</v>
      </c>
      <c r="D34" s="23">
        <f t="shared" si="0"/>
        <v>4293859.4000000004</v>
      </c>
      <c r="E34" s="23">
        <v>4293859.4000000004</v>
      </c>
      <c r="F34" s="23">
        <v>4293859.4000000004</v>
      </c>
      <c r="G34" s="23">
        <f t="shared" si="1"/>
        <v>0</v>
      </c>
      <c r="H34" s="6">
        <v>4200</v>
      </c>
    </row>
    <row r="35" spans="1:8" x14ac:dyDescent="0.2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">
      <c r="A36" s="11" t="s">
        <v>85</v>
      </c>
      <c r="B36" s="23">
        <v>7290493.7800000003</v>
      </c>
      <c r="C36" s="23">
        <v>2715776.26</v>
      </c>
      <c r="D36" s="23">
        <f t="shared" si="0"/>
        <v>10006270.039999999</v>
      </c>
      <c r="E36" s="23">
        <v>9768320.0899999999</v>
      </c>
      <c r="F36" s="23">
        <v>9768320.0899999999</v>
      </c>
      <c r="G36" s="23">
        <f t="shared" si="1"/>
        <v>237949.94999999925</v>
      </c>
      <c r="H36" s="6">
        <v>4400</v>
      </c>
    </row>
    <row r="37" spans="1:8" x14ac:dyDescent="0.2">
      <c r="A37" s="11" t="s">
        <v>39</v>
      </c>
      <c r="B37" s="23">
        <v>20000</v>
      </c>
      <c r="C37" s="23">
        <v>-8451.7999999999993</v>
      </c>
      <c r="D37" s="23">
        <f t="shared" si="0"/>
        <v>11548.2</v>
      </c>
      <c r="E37" s="23">
        <v>11548.2</v>
      </c>
      <c r="F37" s="23">
        <v>11548.2</v>
      </c>
      <c r="G37" s="23">
        <f t="shared" si="1"/>
        <v>0</v>
      </c>
      <c r="H37" s="6">
        <v>4500</v>
      </c>
    </row>
    <row r="38" spans="1:8" x14ac:dyDescent="0.2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">
      <c r="A42" s="9" t="s">
        <v>119</v>
      </c>
      <c r="B42" s="28">
        <f>SUM(B43:B51)</f>
        <v>581059</v>
      </c>
      <c r="C42" s="28">
        <f>SUM(C43:C51)</f>
        <v>891952.54999999993</v>
      </c>
      <c r="D42" s="28">
        <f t="shared" si="0"/>
        <v>1473011.5499999998</v>
      </c>
      <c r="E42" s="28">
        <f>SUM(E43:E51)</f>
        <v>1473011.55</v>
      </c>
      <c r="F42" s="28">
        <f>SUM(F43:F51)</f>
        <v>1473011.55</v>
      </c>
      <c r="G42" s="28">
        <f t="shared" si="1"/>
        <v>0</v>
      </c>
      <c r="H42" s="10">
        <v>0</v>
      </c>
    </row>
    <row r="43" spans="1:8" x14ac:dyDescent="0.2">
      <c r="A43" s="3" t="s">
        <v>89</v>
      </c>
      <c r="B43" s="23">
        <v>418059</v>
      </c>
      <c r="C43" s="23">
        <v>96837.97</v>
      </c>
      <c r="D43" s="23">
        <f t="shared" si="0"/>
        <v>514896.97</v>
      </c>
      <c r="E43" s="23">
        <v>514896.97</v>
      </c>
      <c r="F43" s="23">
        <v>514896.97</v>
      </c>
      <c r="G43" s="23">
        <f t="shared" si="1"/>
        <v>0</v>
      </c>
      <c r="H43" s="6">
        <v>5100</v>
      </c>
    </row>
    <row r="44" spans="1:8" x14ac:dyDescent="0.2">
      <c r="A44" s="11" t="s">
        <v>90</v>
      </c>
      <c r="B44" s="23">
        <v>5000</v>
      </c>
      <c r="C44" s="23">
        <v>7998.01</v>
      </c>
      <c r="D44" s="23">
        <f t="shared" si="0"/>
        <v>12998.01</v>
      </c>
      <c r="E44" s="23">
        <v>12998.01</v>
      </c>
      <c r="F44" s="23">
        <v>12998.01</v>
      </c>
      <c r="G44" s="23">
        <f t="shared" si="1"/>
        <v>0</v>
      </c>
      <c r="H44" s="6">
        <v>5200</v>
      </c>
    </row>
    <row r="45" spans="1:8" x14ac:dyDescent="0.2">
      <c r="A45" s="11" t="s">
        <v>91</v>
      </c>
      <c r="B45" s="23">
        <v>0</v>
      </c>
      <c r="C45" s="23">
        <v>0</v>
      </c>
      <c r="D45" s="23">
        <f t="shared" si="0"/>
        <v>0</v>
      </c>
      <c r="E45" s="23">
        <v>0</v>
      </c>
      <c r="F45" s="23">
        <v>0</v>
      </c>
      <c r="G45" s="23">
        <f t="shared" si="1"/>
        <v>0</v>
      </c>
      <c r="H45" s="6">
        <v>5300</v>
      </c>
    </row>
    <row r="46" spans="1:8" x14ac:dyDescent="0.2">
      <c r="A46" s="11" t="s">
        <v>92</v>
      </c>
      <c r="B46" s="23">
        <v>0</v>
      </c>
      <c r="C46" s="23">
        <v>835000</v>
      </c>
      <c r="D46" s="23">
        <f t="shared" si="0"/>
        <v>835000</v>
      </c>
      <c r="E46" s="23">
        <v>835000</v>
      </c>
      <c r="F46" s="23">
        <v>835000</v>
      </c>
      <c r="G46" s="23">
        <f t="shared" si="1"/>
        <v>0</v>
      </c>
      <c r="H46" s="6">
        <v>5400</v>
      </c>
    </row>
    <row r="47" spans="1:8" x14ac:dyDescent="0.2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">
      <c r="A48" s="11" t="s">
        <v>94</v>
      </c>
      <c r="B48" s="23">
        <v>123000</v>
      </c>
      <c r="C48" s="23">
        <v>-12883.43</v>
      </c>
      <c r="D48" s="23">
        <f t="shared" si="0"/>
        <v>110116.57</v>
      </c>
      <c r="E48" s="23">
        <v>110116.57</v>
      </c>
      <c r="F48" s="23">
        <v>110116.57</v>
      </c>
      <c r="G48" s="23">
        <f t="shared" si="1"/>
        <v>0</v>
      </c>
      <c r="H48" s="6">
        <v>5600</v>
      </c>
    </row>
    <row r="49" spans="1:8" x14ac:dyDescent="0.2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">
      <c r="A51" s="11" t="s">
        <v>97</v>
      </c>
      <c r="B51" s="23">
        <v>35000</v>
      </c>
      <c r="C51" s="23">
        <v>-35000</v>
      </c>
      <c r="D51" s="23">
        <f t="shared" si="0"/>
        <v>0</v>
      </c>
      <c r="E51" s="23">
        <v>0</v>
      </c>
      <c r="F51" s="23">
        <v>0</v>
      </c>
      <c r="G51" s="23">
        <f t="shared" si="1"/>
        <v>0</v>
      </c>
      <c r="H51" s="6">
        <v>5900</v>
      </c>
    </row>
    <row r="52" spans="1:8" x14ac:dyDescent="0.2">
      <c r="A52" s="9" t="s">
        <v>59</v>
      </c>
      <c r="B52" s="28">
        <f>SUM(B53:B55)</f>
        <v>300000</v>
      </c>
      <c r="C52" s="28">
        <f>SUM(C53:C55)</f>
        <v>29778882.510000002</v>
      </c>
      <c r="D52" s="28">
        <f t="shared" si="0"/>
        <v>30078882.510000002</v>
      </c>
      <c r="E52" s="28">
        <f>SUM(E53:E55)</f>
        <v>17167080.359999999</v>
      </c>
      <c r="F52" s="28">
        <f>SUM(F53:F55)</f>
        <v>17167080.359999999</v>
      </c>
      <c r="G52" s="28">
        <f t="shared" si="1"/>
        <v>12911802.150000002</v>
      </c>
      <c r="H52" s="10">
        <v>0</v>
      </c>
    </row>
    <row r="53" spans="1:8" x14ac:dyDescent="0.2">
      <c r="A53" s="11" t="s">
        <v>98</v>
      </c>
      <c r="B53" s="23">
        <v>0</v>
      </c>
      <c r="C53" s="23">
        <v>29694066.98</v>
      </c>
      <c r="D53" s="23">
        <f t="shared" si="0"/>
        <v>29694066.98</v>
      </c>
      <c r="E53" s="23">
        <v>16782264.829999998</v>
      </c>
      <c r="F53" s="23">
        <v>16782264.829999998</v>
      </c>
      <c r="G53" s="23">
        <f t="shared" si="1"/>
        <v>12911802.150000002</v>
      </c>
      <c r="H53" s="6">
        <v>6100</v>
      </c>
    </row>
    <row r="54" spans="1:8" x14ac:dyDescent="0.2">
      <c r="A54" s="11" t="s">
        <v>99</v>
      </c>
      <c r="B54" s="23">
        <v>300000</v>
      </c>
      <c r="C54" s="23">
        <v>84815.53</v>
      </c>
      <c r="D54" s="23">
        <f t="shared" si="0"/>
        <v>384815.53</v>
      </c>
      <c r="E54" s="23">
        <v>384815.53</v>
      </c>
      <c r="F54" s="23">
        <v>384815.53</v>
      </c>
      <c r="G54" s="23">
        <f t="shared" si="1"/>
        <v>0</v>
      </c>
      <c r="H54" s="6">
        <v>6200</v>
      </c>
    </row>
    <row r="55" spans="1:8" x14ac:dyDescent="0.2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">
      <c r="A56" s="9" t="s">
        <v>120</v>
      </c>
      <c r="B56" s="28">
        <f>SUM(B57:B63)</f>
        <v>16323135.17</v>
      </c>
      <c r="C56" s="28">
        <f>SUM(C57:C63)</f>
        <v>-11139283.17</v>
      </c>
      <c r="D56" s="28">
        <f t="shared" si="0"/>
        <v>5183852</v>
      </c>
      <c r="E56" s="28">
        <f>SUM(E57:E63)</f>
        <v>0</v>
      </c>
      <c r="F56" s="28">
        <f>SUM(F57:F63)</f>
        <v>0</v>
      </c>
      <c r="G56" s="28">
        <f t="shared" si="1"/>
        <v>5183852</v>
      </c>
      <c r="H56" s="10">
        <v>0</v>
      </c>
    </row>
    <row r="57" spans="1:8" x14ac:dyDescent="0.2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">
      <c r="A63" s="11" t="s">
        <v>106</v>
      </c>
      <c r="B63" s="23">
        <v>16323135.17</v>
      </c>
      <c r="C63" s="23">
        <v>-11139283.17</v>
      </c>
      <c r="D63" s="23">
        <f t="shared" si="0"/>
        <v>5183852</v>
      </c>
      <c r="E63" s="23">
        <v>0</v>
      </c>
      <c r="F63" s="23">
        <v>0</v>
      </c>
      <c r="G63" s="23">
        <f t="shared" si="1"/>
        <v>5183852</v>
      </c>
      <c r="H63" s="6">
        <v>7900</v>
      </c>
    </row>
    <row r="64" spans="1:8" x14ac:dyDescent="0.2">
      <c r="A64" s="9" t="s">
        <v>121</v>
      </c>
      <c r="B64" s="28">
        <f>SUM(B65:B67)</f>
        <v>200000</v>
      </c>
      <c r="C64" s="28">
        <f>SUM(C65:C67)</f>
        <v>336155.52</v>
      </c>
      <c r="D64" s="28">
        <f t="shared" si="0"/>
        <v>536155.52</v>
      </c>
      <c r="E64" s="28">
        <f>SUM(E65:E67)</f>
        <v>0</v>
      </c>
      <c r="F64" s="28">
        <f>SUM(F65:F67)</f>
        <v>0</v>
      </c>
      <c r="G64" s="28">
        <f t="shared" si="1"/>
        <v>536155.52</v>
      </c>
      <c r="H64" s="10">
        <v>0</v>
      </c>
    </row>
    <row r="65" spans="1:8" x14ac:dyDescent="0.2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">
      <c r="A67" s="11" t="s">
        <v>38</v>
      </c>
      <c r="B67" s="23">
        <v>200000</v>
      </c>
      <c r="C67" s="23">
        <v>336155.52</v>
      </c>
      <c r="D67" s="23">
        <f t="shared" si="0"/>
        <v>536155.52</v>
      </c>
      <c r="E67" s="23">
        <v>0</v>
      </c>
      <c r="F67" s="23">
        <v>0</v>
      </c>
      <c r="G67" s="23">
        <f t="shared" si="1"/>
        <v>536155.52</v>
      </c>
      <c r="H67" s="6">
        <v>8500</v>
      </c>
    </row>
    <row r="68" spans="1:8" x14ac:dyDescent="0.2">
      <c r="A68" s="9" t="s">
        <v>60</v>
      </c>
      <c r="B68" s="28">
        <f>SUM(B69:B75)</f>
        <v>2100000</v>
      </c>
      <c r="C68" s="28">
        <f>SUM(C69:C75)</f>
        <v>-20855.560000000001</v>
      </c>
      <c r="D68" s="28">
        <f t="shared" si="0"/>
        <v>2079144.44</v>
      </c>
      <c r="E68" s="28">
        <f>SUM(E69:E75)</f>
        <v>2079144.44</v>
      </c>
      <c r="F68" s="28">
        <f>SUM(F69:F75)</f>
        <v>2079144.44</v>
      </c>
      <c r="G68" s="28">
        <f t="shared" si="1"/>
        <v>0</v>
      </c>
      <c r="H68" s="10">
        <v>0</v>
      </c>
    </row>
    <row r="69" spans="1:8" x14ac:dyDescent="0.2">
      <c r="A69" s="11" t="s">
        <v>107</v>
      </c>
      <c r="B69" s="23">
        <v>2000000</v>
      </c>
      <c r="C69" s="23">
        <v>0</v>
      </c>
      <c r="D69" s="23">
        <f t="shared" ref="D69:D75" si="2">B69+C69</f>
        <v>2000000</v>
      </c>
      <c r="E69" s="23">
        <v>2000000</v>
      </c>
      <c r="F69" s="23">
        <v>2000000</v>
      </c>
      <c r="G69" s="23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3">
        <v>100000</v>
      </c>
      <c r="C70" s="23">
        <v>-20855.560000000001</v>
      </c>
      <c r="D70" s="23">
        <f t="shared" si="2"/>
        <v>79144.44</v>
      </c>
      <c r="E70" s="23">
        <v>79144.44</v>
      </c>
      <c r="F70" s="23">
        <v>79144.44</v>
      </c>
      <c r="G70" s="23">
        <f t="shared" si="3"/>
        <v>0</v>
      </c>
      <c r="H70" s="6">
        <v>9200</v>
      </c>
    </row>
    <row r="71" spans="1:8" x14ac:dyDescent="0.2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">
      <c r="A76" s="7" t="s">
        <v>122</v>
      </c>
      <c r="B76" s="26">
        <f t="shared" ref="B76:G76" si="4">SUM(B4+B12+B22+B32+B42+B52+B56+B64+B68)</f>
        <v>91119213.000000015</v>
      </c>
      <c r="C76" s="26">
        <f t="shared" si="4"/>
        <v>35546624.369999997</v>
      </c>
      <c r="D76" s="26">
        <f t="shared" si="4"/>
        <v>126665837.37</v>
      </c>
      <c r="E76" s="26">
        <f t="shared" si="4"/>
        <v>105753772.57999998</v>
      </c>
      <c r="F76" s="26">
        <f t="shared" si="4"/>
        <v>105573122.57999998</v>
      </c>
      <c r="G76" s="26">
        <f t="shared" si="4"/>
        <v>20912064.79000001</v>
      </c>
    </row>
    <row r="78" spans="1:8" x14ac:dyDescent="0.2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workbookViewId="0">
      <selection activeCell="F47" sqref="F47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7" customHeight="1" x14ac:dyDescent="0.2">
      <c r="A1" s="37" t="s">
        <v>156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28">
        <f t="shared" ref="B5:G5" si="0">SUM(B6:B13)</f>
        <v>33425144.530000001</v>
      </c>
      <c r="C5" s="28">
        <f t="shared" si="0"/>
        <v>14102144.460000001</v>
      </c>
      <c r="D5" s="28">
        <f t="shared" si="0"/>
        <v>47527288.990000002</v>
      </c>
      <c r="E5" s="28">
        <f t="shared" si="0"/>
        <v>41435696.710000001</v>
      </c>
      <c r="F5" s="28">
        <f t="shared" si="0"/>
        <v>41255046.710000001</v>
      </c>
      <c r="G5" s="28">
        <f t="shared" si="0"/>
        <v>6091592.2799999975</v>
      </c>
    </row>
    <row r="6" spans="1:7" x14ac:dyDescent="0.2">
      <c r="A6" s="17" t="s">
        <v>40</v>
      </c>
      <c r="B6" s="23">
        <v>2948755.88</v>
      </c>
      <c r="C6" s="23">
        <v>71257.960000000006</v>
      </c>
      <c r="D6" s="23">
        <f>B6+C6</f>
        <v>3020013.84</v>
      </c>
      <c r="E6" s="23">
        <v>3020013.84</v>
      </c>
      <c r="F6" s="23">
        <v>3020013.84</v>
      </c>
      <c r="G6" s="23">
        <f>D6-E6</f>
        <v>0</v>
      </c>
    </row>
    <row r="7" spans="1:7" x14ac:dyDescent="0.2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">
      <c r="A8" s="17" t="s">
        <v>116</v>
      </c>
      <c r="B8" s="23">
        <v>6156050.4900000002</v>
      </c>
      <c r="C8" s="23">
        <v>10930405.67</v>
      </c>
      <c r="D8" s="23">
        <f t="shared" si="1"/>
        <v>17086456.16</v>
      </c>
      <c r="E8" s="23">
        <v>11866784.1</v>
      </c>
      <c r="F8" s="23">
        <v>11866784.1</v>
      </c>
      <c r="G8" s="23">
        <f t="shared" si="2"/>
        <v>5219672.0600000005</v>
      </c>
    </row>
    <row r="9" spans="1:7" x14ac:dyDescent="0.2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">
      <c r="A10" s="17" t="s">
        <v>22</v>
      </c>
      <c r="B10" s="23">
        <v>6396399.5499999998</v>
      </c>
      <c r="C10" s="23">
        <v>-718290.36</v>
      </c>
      <c r="D10" s="23">
        <f t="shared" si="1"/>
        <v>5678109.1899999995</v>
      </c>
      <c r="E10" s="23">
        <v>5366789.74</v>
      </c>
      <c r="F10" s="23">
        <v>5186139.74</v>
      </c>
      <c r="G10" s="23">
        <f t="shared" si="2"/>
        <v>311319.44999999925</v>
      </c>
    </row>
    <row r="11" spans="1:7" x14ac:dyDescent="0.2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">
      <c r="A12" s="17" t="s">
        <v>41</v>
      </c>
      <c r="B12" s="23">
        <v>9487498.8599999994</v>
      </c>
      <c r="C12" s="23">
        <v>2629234.09</v>
      </c>
      <c r="D12" s="23">
        <f t="shared" si="1"/>
        <v>12116732.949999999</v>
      </c>
      <c r="E12" s="23">
        <v>11821293.130000001</v>
      </c>
      <c r="F12" s="23">
        <v>11821293.130000001</v>
      </c>
      <c r="G12" s="23">
        <f t="shared" si="2"/>
        <v>295439.81999999844</v>
      </c>
    </row>
    <row r="13" spans="1:7" x14ac:dyDescent="0.2">
      <c r="A13" s="17" t="s">
        <v>18</v>
      </c>
      <c r="B13" s="23">
        <v>8436439.75</v>
      </c>
      <c r="C13" s="23">
        <v>1189537.1000000001</v>
      </c>
      <c r="D13" s="23">
        <f t="shared" si="1"/>
        <v>9625976.8499999996</v>
      </c>
      <c r="E13" s="23">
        <v>9360815.9000000004</v>
      </c>
      <c r="F13" s="23">
        <v>9360815.9000000004</v>
      </c>
      <c r="G13" s="23">
        <f t="shared" si="2"/>
        <v>265160.94999999925</v>
      </c>
    </row>
    <row r="14" spans="1:7" x14ac:dyDescent="0.2">
      <c r="A14" s="17"/>
      <c r="B14" s="23"/>
      <c r="C14" s="23"/>
      <c r="D14" s="23"/>
      <c r="E14" s="23"/>
      <c r="F14" s="23"/>
      <c r="G14" s="23"/>
    </row>
    <row r="15" spans="1:7" x14ac:dyDescent="0.2">
      <c r="A15" s="5" t="s">
        <v>19</v>
      </c>
      <c r="B15" s="28">
        <f t="shared" ref="B15:G15" si="3">SUM(B16:B22)</f>
        <v>53188418.030000009</v>
      </c>
      <c r="C15" s="28">
        <f t="shared" si="3"/>
        <v>20007129.879999999</v>
      </c>
      <c r="D15" s="28">
        <f t="shared" si="3"/>
        <v>73195547.909999996</v>
      </c>
      <c r="E15" s="28">
        <f t="shared" si="3"/>
        <v>58635113.279999994</v>
      </c>
      <c r="F15" s="28">
        <f t="shared" si="3"/>
        <v>58635113.279999994</v>
      </c>
      <c r="G15" s="28">
        <f t="shared" si="3"/>
        <v>14560434.629999999</v>
      </c>
    </row>
    <row r="16" spans="1:7" x14ac:dyDescent="0.2">
      <c r="A16" s="17" t="s">
        <v>42</v>
      </c>
      <c r="B16" s="23">
        <v>2097317.08</v>
      </c>
      <c r="C16" s="23">
        <v>586361.81999999995</v>
      </c>
      <c r="D16" s="23">
        <f>B16+C16</f>
        <v>2683678.9</v>
      </c>
      <c r="E16" s="23">
        <v>1919801.62</v>
      </c>
      <c r="F16" s="23">
        <v>1919801.62</v>
      </c>
      <c r="G16" s="23">
        <f t="shared" ref="G16:G22" si="4">D16-E16</f>
        <v>763877.2799999998</v>
      </c>
    </row>
    <row r="17" spans="1:7" x14ac:dyDescent="0.2">
      <c r="A17" s="17" t="s">
        <v>27</v>
      </c>
      <c r="B17" s="23">
        <v>31362495.84</v>
      </c>
      <c r="C17" s="23">
        <v>18060992.969999999</v>
      </c>
      <c r="D17" s="23">
        <f t="shared" ref="D17:D22" si="5">B17+C17</f>
        <v>49423488.810000002</v>
      </c>
      <c r="E17" s="23">
        <v>35976134.990000002</v>
      </c>
      <c r="F17" s="23">
        <v>35976134.990000002</v>
      </c>
      <c r="G17" s="23">
        <f t="shared" si="4"/>
        <v>13447353.82</v>
      </c>
    </row>
    <row r="18" spans="1:7" x14ac:dyDescent="0.2">
      <c r="A18" s="17" t="s">
        <v>20</v>
      </c>
      <c r="B18" s="23">
        <v>0</v>
      </c>
      <c r="C18" s="23">
        <v>0</v>
      </c>
      <c r="D18" s="23">
        <f t="shared" si="5"/>
        <v>0</v>
      </c>
      <c r="E18" s="23">
        <v>0</v>
      </c>
      <c r="F18" s="23">
        <v>0</v>
      </c>
      <c r="G18" s="23">
        <f t="shared" si="4"/>
        <v>0</v>
      </c>
    </row>
    <row r="19" spans="1:7" x14ac:dyDescent="0.2">
      <c r="A19" s="17" t="s">
        <v>43</v>
      </c>
      <c r="B19" s="23">
        <v>3241199.95</v>
      </c>
      <c r="C19" s="23">
        <v>1257894.96</v>
      </c>
      <c r="D19" s="23">
        <f t="shared" si="5"/>
        <v>4499094.91</v>
      </c>
      <c r="E19" s="23">
        <v>4373006.6100000003</v>
      </c>
      <c r="F19" s="23">
        <v>4373006.6100000003</v>
      </c>
      <c r="G19" s="23">
        <f t="shared" si="4"/>
        <v>126088.29999999981</v>
      </c>
    </row>
    <row r="20" spans="1:7" x14ac:dyDescent="0.2">
      <c r="A20" s="17" t="s">
        <v>44</v>
      </c>
      <c r="B20" s="23">
        <v>1623005.2</v>
      </c>
      <c r="C20" s="23">
        <v>-443161.16</v>
      </c>
      <c r="D20" s="23">
        <f t="shared" si="5"/>
        <v>1179844.04</v>
      </c>
      <c r="E20" s="23">
        <v>1109279.1200000001</v>
      </c>
      <c r="F20" s="23">
        <v>1109279.1200000001</v>
      </c>
      <c r="G20" s="23">
        <f t="shared" si="4"/>
        <v>70564.919999999925</v>
      </c>
    </row>
    <row r="21" spans="1:7" x14ac:dyDescent="0.2">
      <c r="A21" s="17" t="s">
        <v>45</v>
      </c>
      <c r="B21" s="23">
        <v>6830000</v>
      </c>
      <c r="C21" s="23">
        <v>1400149.34</v>
      </c>
      <c r="D21" s="23">
        <f t="shared" si="5"/>
        <v>8230149.3399999999</v>
      </c>
      <c r="E21" s="23">
        <v>8173898.0099999998</v>
      </c>
      <c r="F21" s="23">
        <v>8173898.0099999998</v>
      </c>
      <c r="G21" s="23">
        <f t="shared" si="4"/>
        <v>56251.330000000075</v>
      </c>
    </row>
    <row r="22" spans="1:7" x14ac:dyDescent="0.2">
      <c r="A22" s="17" t="s">
        <v>4</v>
      </c>
      <c r="B22" s="23">
        <v>8034399.96</v>
      </c>
      <c r="C22" s="23">
        <v>-855108.05</v>
      </c>
      <c r="D22" s="23">
        <f t="shared" si="5"/>
        <v>7179291.9100000001</v>
      </c>
      <c r="E22" s="23">
        <v>7082992.9299999997</v>
      </c>
      <c r="F22" s="23">
        <v>7082992.9299999997</v>
      </c>
      <c r="G22" s="23">
        <f t="shared" si="4"/>
        <v>96298.980000000447</v>
      </c>
    </row>
    <row r="23" spans="1:7" x14ac:dyDescent="0.2">
      <c r="A23" s="17"/>
      <c r="B23" s="23"/>
      <c r="C23" s="23"/>
      <c r="D23" s="23"/>
      <c r="E23" s="23"/>
      <c r="F23" s="23"/>
      <c r="G23" s="23"/>
    </row>
    <row r="24" spans="1:7" x14ac:dyDescent="0.2">
      <c r="A24" s="5" t="s">
        <v>46</v>
      </c>
      <c r="B24" s="28">
        <f t="shared" ref="B24:G24" si="6">SUM(B25:B33)</f>
        <v>4505650.4399999995</v>
      </c>
      <c r="C24" s="28">
        <f t="shared" si="6"/>
        <v>1437350.03</v>
      </c>
      <c r="D24" s="28">
        <f t="shared" si="6"/>
        <v>5943000.4699999997</v>
      </c>
      <c r="E24" s="28">
        <f t="shared" si="6"/>
        <v>5682962.5899999999</v>
      </c>
      <c r="F24" s="28">
        <f t="shared" si="6"/>
        <v>5682962.5899999999</v>
      </c>
      <c r="G24" s="28">
        <f t="shared" si="6"/>
        <v>260037.87999999966</v>
      </c>
    </row>
    <row r="25" spans="1:7" x14ac:dyDescent="0.2">
      <c r="A25" s="17" t="s">
        <v>28</v>
      </c>
      <c r="B25" s="23">
        <v>1590913.58</v>
      </c>
      <c r="C25" s="23">
        <v>42014.33</v>
      </c>
      <c r="D25" s="23">
        <f>B25+C25</f>
        <v>1632927.9100000001</v>
      </c>
      <c r="E25" s="23">
        <v>1466463.59</v>
      </c>
      <c r="F25" s="23">
        <v>1466463.59</v>
      </c>
      <c r="G25" s="23">
        <f t="shared" ref="G25:G33" si="7">D25-E25</f>
        <v>166464.32000000007</v>
      </c>
    </row>
    <row r="26" spans="1:7" x14ac:dyDescent="0.2">
      <c r="A26" s="17" t="s">
        <v>23</v>
      </c>
      <c r="B26" s="23">
        <v>2914736.86</v>
      </c>
      <c r="C26" s="23">
        <v>1395335.7</v>
      </c>
      <c r="D26" s="23">
        <f t="shared" ref="D26:D33" si="8">B26+C26</f>
        <v>4310072.5599999996</v>
      </c>
      <c r="E26" s="23">
        <v>4216499</v>
      </c>
      <c r="F26" s="23">
        <v>4216499</v>
      </c>
      <c r="G26" s="23">
        <f t="shared" si="7"/>
        <v>93573.55999999959</v>
      </c>
    </row>
    <row r="27" spans="1:7" x14ac:dyDescent="0.2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">
      <c r="A34" s="17"/>
      <c r="B34" s="23"/>
      <c r="C34" s="23"/>
      <c r="D34" s="23"/>
      <c r="E34" s="23"/>
      <c r="F34" s="23"/>
      <c r="G34" s="23"/>
    </row>
    <row r="35" spans="1:7" x14ac:dyDescent="0.2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">
      <c r="A40" s="17"/>
      <c r="B40" s="23"/>
      <c r="C40" s="23"/>
      <c r="D40" s="23"/>
      <c r="E40" s="23"/>
      <c r="F40" s="23"/>
      <c r="G40" s="23"/>
    </row>
    <row r="41" spans="1:7" x14ac:dyDescent="0.2">
      <c r="A41" s="8" t="s">
        <v>122</v>
      </c>
      <c r="B41" s="24">
        <f t="shared" ref="B41:G41" si="12">SUM(B35+B24+B15+B5)</f>
        <v>91119213</v>
      </c>
      <c r="C41" s="24">
        <f t="shared" si="12"/>
        <v>35546624.370000005</v>
      </c>
      <c r="D41" s="24">
        <f t="shared" si="12"/>
        <v>126665837.37</v>
      </c>
      <c r="E41" s="24">
        <f t="shared" si="12"/>
        <v>105753772.57999998</v>
      </c>
      <c r="F41" s="24">
        <f t="shared" si="12"/>
        <v>105573122.57999998</v>
      </c>
      <c r="G41" s="24">
        <f t="shared" si="12"/>
        <v>20912064.789999995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scale="8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Rosa Deanna Blas</cp:lastModifiedBy>
  <cp:lastPrinted>2026-02-04T16:30:56Z</cp:lastPrinted>
  <dcterms:created xsi:type="dcterms:W3CDTF">2014-02-10T03:37:14Z</dcterms:created>
  <dcterms:modified xsi:type="dcterms:W3CDTF">2026-02-04T16:31:01Z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