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6F2D8859-B0E1-4627-A5B9-8B7134F5EA0D}" xr6:coauthVersionLast="47" xr6:coauthVersionMax="47" xr10:uidLastSave="{00000000-0000-0000-0000-000000000000}"/>
  <bookViews>
    <workbookView xWindow="-120" yWindow="-120" windowWidth="20730" windowHeight="11040" tabRatio="863" activeTab="6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9" i="64" l="1"/>
  <c r="F29" i="64"/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E127" i="59" s="1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H110" i="59" l="1"/>
  <c r="F56" i="59"/>
  <c r="F7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<sst xmlns="http://schemas.openxmlformats.org/spreadsheetml/2006/main" count="854" uniqueCount="598">
  <si>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</si>
  <si>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</si>
  <si>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</si>
  <si>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</si>
  <si>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</si>
  <si>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</si>
  <si>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</si>
  <si>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</si>
  <si>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</si>
  <si>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</si>
  <si>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</si>
  <si>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</si>
  <si>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</si>
  <si>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</si>
  <si>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</si>
  <si>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</si>
  <si>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</si>
  <si>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</si>
  <si>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</si>
  <si>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</si>
  <si>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</si>
  <si>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</si>
  <si>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</si>
  <si>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</si>
  <si>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</si>
  <si>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</si>
  <si>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</si>
  <si>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</si>
  <si>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</si>
  <si>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</si>
  <si>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</si>
  <si>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</si>
  <si>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</si>
  <si>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</si>
  <si>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</si>
  <si>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</si>
  <si>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</si>
  <si>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</si>
  <si>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</si>
  <si>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</si>
  <si>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</si>
  <si>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</si>
  <si>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</si>
  <si>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</si>
  <si>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</si>
  <si>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</si>
  <si>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</si>
  <si>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</si>
  <si>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</si>
  <si>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</si>
  <si>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</si>
  <si>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</si>
  <si>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</si>
  <si>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</si>
  <si>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</si>
  <si>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</si>
  <si>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</si>
  <si>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</si>
  <si>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</si>
  <si>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</si>
  <si>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</si>
  <si>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</si>
  <si>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</si>
  <si>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</si>
  <si>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</si>
  <si>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</si>
  <si>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</si>
  <si>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</si>
  <si>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</si>
  <si>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</si>
  <si>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</si>
  <si>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</si>
  <si>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</si>
  <si>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</si>
  <si>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</si>
  <si>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</si>
  <si>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</si>
  <si>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</si>
  <si>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</si>
  <si>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</si>
  <si>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</si>
  <si>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</si>
  <si>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</si>
  <si>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</si>
  <si>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</si>
  <si>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</si>
  <si>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</si>
  <si>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</si>
  <si>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</si>
  <si>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</si>
  <si>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</si>
  <si>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</si>
  <si>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</si>
  <si>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</si>
  <si>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</si>
  <si>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</si>
  <si>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</si>
  <si>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</si>
  <si>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</si>
  <si>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</si>
  <si>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</si>
  <si>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</si>
  <si>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</si>
  <si>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</si>
  <si>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</si>
  <si>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</si>
  <si>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</si>
  <si>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</si>
  <si>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</si>
  <si>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</si>
  <si>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</si>
  <si>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</si>
  <si>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</si>
  <si>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</si>
  <si>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</si>
  <si>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</si>
  <si>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</si>
  <si>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</si>
  <si>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</si>
  <si>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</si>
  <si>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</si>
  <si>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</si>
  <si>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</si>
  <si>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</si>
  <si>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</si>
  <si>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</si>
  <si>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</si>
  <si>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</si>
  <si>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</si>
  <si>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</si>
  <si>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</si>
  <si>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</si>
  <si>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</si>
  <si>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</si>
  <si>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</si>
  <si>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</si>
  <si>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</si>
  <si>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</si>
  <si>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</si>
  <si>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</si>
  <si>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</si>
  <si>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</si>
  <si>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</si>
  <si>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</si>
  <si>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</si>
  <si>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</si>
  <si>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</si>
  <si>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</si>
  <si>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</si>
  <si>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</si>
  <si>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</si>
  <si>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</si>
  <si>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</si>
  <si>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</si>
  <si>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</si>
  <si>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</si>
  <si>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</si>
  <si>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</si>
  <si>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</si>
  <si>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</si>
  <si>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</si>
  <si>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</si>
  <si>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</si>
  <si>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</si>
  <si>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</si>
  <si>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</si>
  <si>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</si>
  <si>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</si>
  <si>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</si>
  <si>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</si>
  <si>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</si>
  <si>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</si>
  <si>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</si>
  <si>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</si>
  <si>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</si>
  <si>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</si>
  <si>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</si>
  <si>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</si>
  <si>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</si>
  <si>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</si>
  <si>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</si>
  <si>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</si>
  <si>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</si>
  <si>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</si>
  <si>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</si>
  <si>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</si>
  <si>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</si>
  <si>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</si>
  <si>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</si>
  <si>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</si>
  <si>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</si>
  <si>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</si>
  <si>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</si>
  <si>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</si>
  <si>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</si>
  <si>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</si>
  <si>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</si>
  <si>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</si>
  <si>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</si>
  <si>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</si>
  <si>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</si>
  <si>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</si>
  <si>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</si>
  <si>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</si>
  <si>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</si>
  <si>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</si>
  <si>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</si>
  <si>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</si>
  <si>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</si>
  <si>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</si>
  <si>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</si>
  <si>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</si>
  <si>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</si>
  <si>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</si>
  <si>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</si>
  <si>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</si>
  <si>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</si>
  <si>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</si>
  <si>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</si>
  <si>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</si>
  <si>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</si>
  <si>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</si>
  <si>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</si>
  <si>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</si>
  <si>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</si>
  <si>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</si>
  <si>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</si>
  <si>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</si>
  <si>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</si>
  <si>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</si>
  <si>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</si>
  <si>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</si>
  <si>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</si>
  <si>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</si>
  <si>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</si>
  <si>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</si>
  <si>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</si>
  <si>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</si>
  <si>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</si>
  <si>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</si>
  <si>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</si>
  <si>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</si>
  <si>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</si>
  <si>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</si>
  <si>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</si>
  <si>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</si>
  <si>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</si>
  <si>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</si>
  <si>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</si>
  <si>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</si>
  <si>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</si>
  <si>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</si>
  <si>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</si>
  <si>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</si>
  <si>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</si>
  <si>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</si>
  <si>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</si>
  <si>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</si>
  <si>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</si>
  <si>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</si>
  <si>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</si>
  <si>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</si>
  <si>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</si>
  <si>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</si>
  <si>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</si>
  <si>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</si>
  <si>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</si>
  <si>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</si>
  <si>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</si>
  <si>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</si>
  <si>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</si>
  <si>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</si>
  <si>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</si>
  <si>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</si>
  <si>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</si>
  <si>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</si>
  <si>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</si>
  <si>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</si>
  <si>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</si>
  <si>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</si>
  <si>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</si>
  <si>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</si>
  <si>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</si>
  <si>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</si>
  <si>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</si>
  <si>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</si>
  <si>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</si>
  <si>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</si>
  <si>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</si>
  <si>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</si>
  <si>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</si>
  <si>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</si>
  <si>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</si>
  <si>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</si>
  <si>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</si>
  <si>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</si>
  <si>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</si>
  <si>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</si>
  <si>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</si>
  <si>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</si>
  <si>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</si>
  <si>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</si>
  <si>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</si>
  <si>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</si>
  <si>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</si>
  <si>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</si>
  <si>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</si>
  <si>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</si>
  <si>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</si>
  <si>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</si>
  <si>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</si>
  <si>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</si>
  <si>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</si>
  <si>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</si>
  <si>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</si>
  <si>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</si>
  <si>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</si>
  <si>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</si>
  <si>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</si>
  <si>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</si>
  <si>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</si>
  <si>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</si>
  <si>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</si>
  <si>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</si>
  <si>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</si>
  <si>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</si>
  <si>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</si>
  <si>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</si>
  <si>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</si>
  <si>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</si>
  <si>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</si>
  <si>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</si>
  <si>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</si>
  <si>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</si>
  <si>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</si>
  <si>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</si>
  <si>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</si>
  <si>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</si>
  <si>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</si>
  <si>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</si>
  <si>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</si>
  <si>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</si>
  <si>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</si>
  <si>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</si>
  <si>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</si>
  <si>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</si>
  <si>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</si>
  <si>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</si>
  <si>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</si>
  <si>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</si>
  <si>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</si>
  <si>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</si>
  <si>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</si>
  <si>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</si>
  <si>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</si>
  <si>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</si>
  <si>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</si>
  <si>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</si>
  <si>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</si>
  <si>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</si>
  <si>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</si>
  <si>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</si>
  <si>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</si>
  <si>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</si>
  <si>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</si>
  <si>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</si>
  <si>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</si>
  <si>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</si>
  <si>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</si>
  <si>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</si>
  <si>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</si>
  <si>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</si>
  <si>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</si>
  <si>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</si>
  <si>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</si>
  <si>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</si>
  <si>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</si>
  <si>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</si>
  <si>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</si>
  <si>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</si>
  <si>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</si>
  <si>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</si>
  <si>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</si>
  <si>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</si>
  <si>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</si>
  <si>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</si>
  <si>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</si>
  <si>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</si>
  <si>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</si>
  <si>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</si>
  <si>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</si>
  <si>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</si>
  <si>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</si>
  <si>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</si>
  <si>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</si>
  <si>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</si>
  <si>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</si>
  <si>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</si>
  <si>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</si>
  <si>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</si>
  <si>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</si>
  <si>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</si>
  <si>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</si>
  <si>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</si>
  <si>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</si>
  <si>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</si>
  <si>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</si>
  <si>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</si>
  <si>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</si>
  <si>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</si>
  <si>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</si>
  <si>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</si>
  <si>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</si>
  <si>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</si>
  <si>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</si>
  <si>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</si>
  <si>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</si>
  <si>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</si>
  <si>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</si>
  <si>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</si>
  <si>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</si>
  <si>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</si>
  <si>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</si>
  <si>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</si>
  <si>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</si>
  <si>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</si>
  <si>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</si>
  <si>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</si>
  <si>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</si>
  <si>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</si>
  <si>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</si>
  <si>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</si>
  <si>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</si>
  <si>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</si>
  <si>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</si>
  <si>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</si>
  <si>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</si>
  <si>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</si>
  <si>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</si>
  <si>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</si>
  <si>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</si>
  <si>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</si>
  <si>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</si>
  <si>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</si>
  <si>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</si>
  <si>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</si>
  <si>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</si>
  <si>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</si>
  <si>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</si>
  <si>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</si>
  <si>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</si>
  <si>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</si>
  <si>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</si>
  <si>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</si>
  <si>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</si>
  <si>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</si>
  <si>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</si>
  <si>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</si>
  <si>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</si>
  <si>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</si>
  <si>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</si>
  <si>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</si>
  <si>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</si>
  <si>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</si>
  <si>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</si>
  <si>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</si>
  <si>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</si>
  <si>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</si>
  <si>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</si>
  <si>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</si>
  <si>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</si>
  <si>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</si>
  <si>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</si>
  <si>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</si>
  <si>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</si>
  <si>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</si>
  <si>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</si>
  <si>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</si>
  <si>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</si>
  <si>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</si>
  <si>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</si>
  <si>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</si>
  <si>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</si>
  <si>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</si>
  <si>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</si>
  <si>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</si>
  <si>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</si>
  <si>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</si>
  <si>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</si>
  <si>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</si>
  <si>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</si>
  <si>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</si>
  <si>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</si>
  <si>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</si>
  <si>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</si>
  <si>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</si>
  <si>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</si>
  <si>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</si>
  <si>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</si>
  <si>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</si>
  <si>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</si>
  <si>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</si>
  <si>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</si>
  <si>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</si>
  <si>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</si>
  <si>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</si>
  <si>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</si>
  <si>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</si>
  <si>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</si>
  <si>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</si>
  <si>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</si>
  <si>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</si>
  <si>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</si>
  <si>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</si>
  <si>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</si>
  <si>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</si>
  <si>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</si>
  <si>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</si>
  <si>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</si>
  <si>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</si>
  <si>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</si>
  <si>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</si>
  <si>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</si>
  <si>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</si>
  <si>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</si>
  <si>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</si>
  <si>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</si>
  <si>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</si>
  <si>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</si>
  <si>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</si>
  <si>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</si>
  <si>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</si>
  <si>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</si>
  <si>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</si>
  <si>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</si>
  <si>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</si>
  <si>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</si>
  <si>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</si>
  <si>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</si>
  <si>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</si>
  <si>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</si>
  <si>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</si>
  <si>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</si>
  <si>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</si>
  <si>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</si>
  <si>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</si>
  <si>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</si>
  <si>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</si>
  <si>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</si>
  <si>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</si>
  <si>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</si>
  <si>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</si>
  <si>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</si>
  <si>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</si>
  <si>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</si>
  <si>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</si>
  <si>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</si>
  <si>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</si>
  <si>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</si>
  <si>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</si>
  <si>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</si>
  <si>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</si>
  <si>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</si>
  <si>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</si>
  <si>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</si>
  <si>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</si>
  <si>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</si>
  <si>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</si>
  <si>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</si>
  <si>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</si>
  <si>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</si>
  <si>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</si>
  <si>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</si>
  <si>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</si>
  <si>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</si>
  <si>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</si>
  <si>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</si>
  <si>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</si>
  <si>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</si>
  <si>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</si>
  <si>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</si>
  <si>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</si>
  <si>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</si>
  <si>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</si>
  <si>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</si>
  <si>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</si>
  <si>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</si>
  <si>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</si>
  <si>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</si>
  <si>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</si>
  <si>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</si>
  <si>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</si>
  <si>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</si>
  <si>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</si>
  <si>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</si>
  <si>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</si>
  <si>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MUNICIPIO DE SANTA CATARINA, GTO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</si>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</sst>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9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9" fillId="0" borderId="0" xfId="9" applyFont="1" applyFill="1"/>
    <xf numFmtId="0" fontId="11" fillId="0" borderId="0" xfId="9" applyFont="1" applyFill="1"/>
    <xf numFmtId="0" fontId="12" fillId="0" borderId="0" xfId="9" applyFont="1" applyFill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3" fontId="5" fillId="0" borderId="0" xfId="10" applyNumberFormat="1" applyFont="1"/>
    <xf numFmtId="43" fontId="5" fillId="0" borderId="0" xfId="18" applyFont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49</xdr:row>
      <xdr:rowOff>104775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373D3CE-2F1B-4638-BC81-DE6F7C925608}"/>
            </a:ext>
          </a:extLst>
        </xdr:cNvPr>
        <xdr:cNvSpPr txBox="1"/>
      </xdr:nvSpPr>
      <xdr:spPr>
        <a:xfrm>
          <a:off x="247650" y="739140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2981324</xdr:colOff>
      <xdr:row>49</xdr:row>
      <xdr:rowOff>114301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AA266D09-6353-42B0-A36D-B14F2236F5E8}"/>
            </a:ext>
          </a:extLst>
        </xdr:cNvPr>
        <xdr:cNvSpPr txBox="1"/>
      </xdr:nvSpPr>
      <xdr:spPr>
        <a:xfrm>
          <a:off x="3952874" y="740092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36" activePane="bottomLeft" state="frozen"/>
      <selection activeCell="A14" sqref="A14:B14"/>
      <selection pane="bottomLeft" activeCell="D47" sqref="D47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2" t="s">
        <v>596</v>
      </c>
      <c r="B1" s="163"/>
      <c r="C1" s="104" t="s">
        <v>495</v>
      </c>
      <c r="D1" s="105">
        <v>2025</v>
      </c>
    </row>
    <row r="2" spans="1:4" ht="16.350000000000001" customHeight="1" x14ac:dyDescent="0.2">
      <c r="A2" s="164" t="s">
        <v>494</v>
      </c>
      <c r="B2" s="165"/>
      <c r="C2" s="10" t="s">
        <v>496</v>
      </c>
      <c r="D2" s="106" t="s">
        <v>501</v>
      </c>
    </row>
    <row r="3" spans="1:4" ht="16.350000000000001" customHeight="1" x14ac:dyDescent="0.2">
      <c r="A3" s="166" t="s">
        <v>597</v>
      </c>
      <c r="B3" s="167"/>
      <c r="C3" s="10" t="s">
        <v>497</v>
      </c>
      <c r="D3" s="107">
        <v>4</v>
      </c>
    </row>
    <row r="4" spans="1:4" ht="16.350000000000001" customHeight="1" x14ac:dyDescent="0.2">
      <c r="A4" s="168" t="s">
        <v>516</v>
      </c>
      <c r="B4" s="169"/>
      <c r="C4" s="169"/>
      <c r="D4" s="170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1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zoomScaleNormal="100" workbookViewId="0">
      <selection activeCell="E95" sqref="E9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5" t="s">
        <v>596</v>
      </c>
      <c r="B1" s="165"/>
      <c r="C1" s="165"/>
      <c r="D1" s="10" t="s">
        <v>498</v>
      </c>
      <c r="E1" s="18">
        <v>2025</v>
      </c>
    </row>
    <row r="2" spans="1:5" s="11" customFormat="1" ht="18.95" customHeight="1" x14ac:dyDescent="0.25">
      <c r="A2" s="165" t="s">
        <v>503</v>
      </c>
      <c r="B2" s="165"/>
      <c r="C2" s="165"/>
      <c r="D2" s="10" t="s">
        <v>499</v>
      </c>
      <c r="E2" s="18" t="s">
        <v>501</v>
      </c>
    </row>
    <row r="3" spans="1:5" s="11" customFormat="1" ht="18.95" customHeight="1" x14ac:dyDescent="0.25">
      <c r="A3" s="165" t="s">
        <v>597</v>
      </c>
      <c r="B3" s="165"/>
      <c r="C3" s="165"/>
      <c r="D3" s="10" t="s">
        <v>500</v>
      </c>
      <c r="E3" s="18">
        <v>4</v>
      </c>
    </row>
    <row r="4" spans="1:5" s="11" customFormat="1" ht="18.95" customHeight="1" x14ac:dyDescent="0.25">
      <c r="A4" s="165" t="s">
        <v>516</v>
      </c>
      <c r="B4" s="165"/>
      <c r="C4" s="165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9" t="s">
        <v>276</v>
      </c>
      <c r="E8" s="140" t="s">
        <v>591</v>
      </c>
    </row>
    <row r="9" spans="1:5" x14ac:dyDescent="0.2">
      <c r="A9" s="109">
        <v>4000</v>
      </c>
      <c r="B9" s="108" t="s">
        <v>551</v>
      </c>
      <c r="C9" s="141">
        <f>SUM(C10+C57+C69)</f>
        <v>117206313.54000001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1">
        <f>SUM(C11+C21+C27+C30+C36+C39+C48)</f>
        <v>8792599.3800000008</v>
      </c>
      <c r="D10" s="78"/>
      <c r="E10" s="39"/>
    </row>
    <row r="11" spans="1:5" x14ac:dyDescent="0.2">
      <c r="A11" s="109">
        <v>4110</v>
      </c>
      <c r="B11" s="108" t="s">
        <v>224</v>
      </c>
      <c r="C11" s="141">
        <f>SUM(C12:C20)</f>
        <v>1930648.94</v>
      </c>
      <c r="D11" s="78"/>
      <c r="E11" s="39"/>
    </row>
    <row r="12" spans="1:5" x14ac:dyDescent="0.2">
      <c r="A12" s="40">
        <v>4111</v>
      </c>
      <c r="B12" s="41" t="s">
        <v>225</v>
      </c>
      <c r="C12" s="142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2">
        <v>1601092.21</v>
      </c>
      <c r="D13" s="78"/>
      <c r="E13" s="39"/>
    </row>
    <row r="14" spans="1:5" x14ac:dyDescent="0.2">
      <c r="A14" s="40">
        <v>4113</v>
      </c>
      <c r="B14" s="41" t="s">
        <v>227</v>
      </c>
      <c r="C14" s="142">
        <v>610.55999999999995</v>
      </c>
      <c r="D14" s="78"/>
      <c r="E14" s="39"/>
    </row>
    <row r="15" spans="1:5" x14ac:dyDescent="0.2">
      <c r="A15" s="40">
        <v>4114</v>
      </c>
      <c r="B15" s="41" t="s">
        <v>228</v>
      </c>
      <c r="C15" s="142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2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2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2">
        <v>328946.17</v>
      </c>
      <c r="D18" s="78"/>
      <c r="E18" s="39"/>
    </row>
    <row r="19" spans="1:5" ht="22.5" x14ac:dyDescent="0.2">
      <c r="A19" s="40">
        <v>4118</v>
      </c>
      <c r="B19" s="42" t="s">
        <v>409</v>
      </c>
      <c r="C19" s="142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2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1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2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2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2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2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2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1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2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2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1">
        <f>SUM(C31:C35)</f>
        <v>4212222.9800000004</v>
      </c>
      <c r="D30" s="78"/>
      <c r="E30" s="39"/>
    </row>
    <row r="31" spans="1:5" x14ac:dyDescent="0.2">
      <c r="A31" s="40">
        <v>4141</v>
      </c>
      <c r="B31" s="41" t="s">
        <v>241</v>
      </c>
      <c r="C31" s="142">
        <v>297301.15999999997</v>
      </c>
      <c r="D31" s="78"/>
      <c r="E31" s="39"/>
    </row>
    <row r="32" spans="1:5" x14ac:dyDescent="0.2">
      <c r="A32" s="40">
        <v>4143</v>
      </c>
      <c r="B32" s="41" t="s">
        <v>242</v>
      </c>
      <c r="C32" s="142">
        <v>3868167.82</v>
      </c>
      <c r="D32" s="78"/>
      <c r="E32" s="39"/>
    </row>
    <row r="33" spans="1:5" x14ac:dyDescent="0.2">
      <c r="A33" s="40">
        <v>4144</v>
      </c>
      <c r="B33" s="41" t="s">
        <v>243</v>
      </c>
      <c r="C33" s="142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2">
        <v>46754</v>
      </c>
      <c r="D34" s="78"/>
      <c r="E34" s="39"/>
    </row>
    <row r="35" spans="1:5" x14ac:dyDescent="0.2">
      <c r="A35" s="40">
        <v>4149</v>
      </c>
      <c r="B35" s="41" t="s">
        <v>244</v>
      </c>
      <c r="C35" s="142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1">
        <f>SUM(C37:C38)</f>
        <v>2215941.2400000002</v>
      </c>
      <c r="D36" s="78"/>
      <c r="E36" s="39"/>
    </row>
    <row r="37" spans="1:5" x14ac:dyDescent="0.2">
      <c r="A37" s="40">
        <v>4151</v>
      </c>
      <c r="B37" s="41" t="s">
        <v>413</v>
      </c>
      <c r="C37" s="142">
        <v>2215941.2400000002</v>
      </c>
      <c r="D37" s="78"/>
      <c r="E37" s="39"/>
    </row>
    <row r="38" spans="1:5" ht="22.5" x14ac:dyDescent="0.2">
      <c r="A38" s="40">
        <v>4154</v>
      </c>
      <c r="B38" s="42" t="s">
        <v>414</v>
      </c>
      <c r="C38" s="142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1">
        <f>SUM(C40:C47)</f>
        <v>433786.22</v>
      </c>
      <c r="D39" s="78"/>
      <c r="E39" s="39"/>
    </row>
    <row r="40" spans="1:5" x14ac:dyDescent="0.2">
      <c r="A40" s="40">
        <v>4161</v>
      </c>
      <c r="B40" s="41" t="s">
        <v>245</v>
      </c>
      <c r="C40" s="142">
        <v>3868.3</v>
      </c>
      <c r="D40" s="78"/>
      <c r="E40" s="39"/>
    </row>
    <row r="41" spans="1:5" x14ac:dyDescent="0.2">
      <c r="A41" s="40">
        <v>4162</v>
      </c>
      <c r="B41" s="41" t="s">
        <v>246</v>
      </c>
      <c r="C41" s="142">
        <v>312055.62</v>
      </c>
      <c r="D41" s="78"/>
      <c r="E41" s="39"/>
    </row>
    <row r="42" spans="1:5" x14ac:dyDescent="0.2">
      <c r="A42" s="40">
        <v>4163</v>
      </c>
      <c r="B42" s="41" t="s">
        <v>247</v>
      </c>
      <c r="C42" s="142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2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2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2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2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2">
        <v>117862.3</v>
      </c>
      <c r="D47" s="78"/>
      <c r="E47" s="39"/>
    </row>
    <row r="48" spans="1:5" x14ac:dyDescent="0.2">
      <c r="A48" s="109">
        <v>4170</v>
      </c>
      <c r="B48" s="108" t="s">
        <v>493</v>
      </c>
      <c r="C48" s="141">
        <f>SUM(C49:C56)</f>
        <v>0</v>
      </c>
      <c r="D48" s="78"/>
      <c r="E48" s="39"/>
    </row>
    <row r="49" spans="1:5" x14ac:dyDescent="0.2">
      <c r="A49" s="40">
        <v>4171</v>
      </c>
      <c r="B49" s="41" t="s">
        <v>417</v>
      </c>
      <c r="C49" s="142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2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2">
        <v>0</v>
      </c>
      <c r="D51" s="78"/>
      <c r="E51" s="39"/>
    </row>
    <row r="52" spans="1:5" ht="22.5" x14ac:dyDescent="0.2">
      <c r="A52" s="40">
        <v>4174</v>
      </c>
      <c r="B52" s="42" t="s">
        <v>420</v>
      </c>
      <c r="C52" s="142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2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2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2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2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1">
        <f>+C58+C64</f>
        <v>108413714.16000001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1">
        <f>SUM(C59:C63)</f>
        <v>108119230.57000001</v>
      </c>
      <c r="D58" s="78"/>
      <c r="E58" s="39"/>
    </row>
    <row r="59" spans="1:5" x14ac:dyDescent="0.2">
      <c r="A59" s="40">
        <v>4211</v>
      </c>
      <c r="B59" s="41" t="s">
        <v>252</v>
      </c>
      <c r="C59" s="142">
        <v>66688834.090000004</v>
      </c>
      <c r="D59" s="78"/>
      <c r="E59" s="39"/>
    </row>
    <row r="60" spans="1:5" x14ac:dyDescent="0.2">
      <c r="A60" s="40">
        <v>4212</v>
      </c>
      <c r="B60" s="41" t="s">
        <v>253</v>
      </c>
      <c r="C60" s="142">
        <v>28312158.91</v>
      </c>
      <c r="D60" s="78"/>
      <c r="E60" s="39"/>
    </row>
    <row r="61" spans="1:5" x14ac:dyDescent="0.2">
      <c r="A61" s="40">
        <v>4213</v>
      </c>
      <c r="B61" s="41" t="s">
        <v>254</v>
      </c>
      <c r="C61" s="142">
        <v>12353901.060000001</v>
      </c>
      <c r="D61" s="78"/>
      <c r="E61" s="39"/>
    </row>
    <row r="62" spans="1:5" x14ac:dyDescent="0.2">
      <c r="A62" s="40">
        <v>4214</v>
      </c>
      <c r="B62" s="41" t="s">
        <v>427</v>
      </c>
      <c r="C62" s="142">
        <v>764336.51</v>
      </c>
      <c r="D62" s="78"/>
      <c r="E62" s="39"/>
    </row>
    <row r="63" spans="1:5" x14ac:dyDescent="0.2">
      <c r="A63" s="40">
        <v>4215</v>
      </c>
      <c r="B63" s="41" t="s">
        <v>428</v>
      </c>
      <c r="C63" s="142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1">
        <f>SUM(C65:C68)</f>
        <v>294483.59000000003</v>
      </c>
      <c r="D64" s="78"/>
      <c r="E64" s="39"/>
    </row>
    <row r="65" spans="1:5" x14ac:dyDescent="0.2">
      <c r="A65" s="40">
        <v>4221</v>
      </c>
      <c r="B65" s="41" t="s">
        <v>256</v>
      </c>
      <c r="C65" s="142">
        <v>294483.59000000003</v>
      </c>
      <c r="D65" s="78"/>
      <c r="E65" s="39"/>
    </row>
    <row r="66" spans="1:5" x14ac:dyDescent="0.2">
      <c r="A66" s="40">
        <v>4223</v>
      </c>
      <c r="B66" s="41" t="s">
        <v>257</v>
      </c>
      <c r="C66" s="142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2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2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1">
        <f>C70+C73+C79+C81+C83</f>
        <v>0</v>
      </c>
      <c r="D69" s="41"/>
      <c r="E69" s="41"/>
    </row>
    <row r="70" spans="1:5" x14ac:dyDescent="0.2">
      <c r="A70" s="111">
        <v>4310</v>
      </c>
      <c r="B70" s="108" t="s">
        <v>261</v>
      </c>
      <c r="C70" s="141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2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2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1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2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2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2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2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2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1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2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1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2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1">
        <f>SUM(C84:C90)</f>
        <v>0</v>
      </c>
      <c r="D83" s="41"/>
      <c r="E83" s="41"/>
    </row>
    <row r="84" spans="1:5" x14ac:dyDescent="0.2">
      <c r="A84" s="43">
        <v>4392</v>
      </c>
      <c r="B84" s="41" t="s">
        <v>272</v>
      </c>
      <c r="C84" s="142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2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2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2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2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2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2">
        <v>0</v>
      </c>
      <c r="D90" s="41"/>
      <c r="E90" s="41"/>
    </row>
    <row r="91" spans="1:5" x14ac:dyDescent="0.2">
      <c r="A91" s="39"/>
      <c r="B91" s="39"/>
      <c r="C91" s="143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1">
        <f>C95+C123+C156+C166+C181+C210</f>
        <v>87636000.529999986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1">
        <f>C96+C103+C113</f>
        <v>70960808.539999992</v>
      </c>
      <c r="D95" s="112">
        <f>C95/$C$94</f>
        <v>0.80972212459317261</v>
      </c>
      <c r="E95" s="41"/>
    </row>
    <row r="96" spans="1:5" x14ac:dyDescent="0.2">
      <c r="A96" s="111">
        <v>5110</v>
      </c>
      <c r="B96" s="108" t="s">
        <v>279</v>
      </c>
      <c r="C96" s="141">
        <f>SUM(C97:C102)</f>
        <v>36806667.859999999</v>
      </c>
      <c r="D96" s="112">
        <f t="shared" ref="D96:D159" si="0">C96/$C$94</f>
        <v>0.41999483816471245</v>
      </c>
      <c r="E96" s="41"/>
    </row>
    <row r="97" spans="1:5" x14ac:dyDescent="0.2">
      <c r="A97" s="43">
        <v>5111</v>
      </c>
      <c r="B97" s="41" t="s">
        <v>280</v>
      </c>
      <c r="C97" s="142">
        <v>22746684.41</v>
      </c>
      <c r="D97" s="44">
        <f t="shared" si="0"/>
        <v>0.2595586776260202</v>
      </c>
      <c r="E97" s="41"/>
    </row>
    <row r="98" spans="1:5" x14ac:dyDescent="0.2">
      <c r="A98" s="43">
        <v>5112</v>
      </c>
      <c r="B98" s="41" t="s">
        <v>281</v>
      </c>
      <c r="C98" s="142">
        <v>5627797.5</v>
      </c>
      <c r="D98" s="44">
        <f t="shared" si="0"/>
        <v>6.4217872403630111E-2</v>
      </c>
      <c r="E98" s="41"/>
    </row>
    <row r="99" spans="1:5" x14ac:dyDescent="0.2">
      <c r="A99" s="43">
        <v>5113</v>
      </c>
      <c r="B99" s="41" t="s">
        <v>282</v>
      </c>
      <c r="C99" s="142">
        <v>4523835.92</v>
      </c>
      <c r="D99" s="44">
        <f t="shared" si="0"/>
        <v>5.1620748238634856E-2</v>
      </c>
      <c r="E99" s="41"/>
    </row>
    <row r="100" spans="1:5" x14ac:dyDescent="0.2">
      <c r="A100" s="43">
        <v>5114</v>
      </c>
      <c r="B100" s="41" t="s">
        <v>283</v>
      </c>
      <c r="C100" s="142">
        <v>5400.72</v>
      </c>
      <c r="D100" s="44">
        <f t="shared" si="0"/>
        <v>6.1626728368910442E-5</v>
      </c>
      <c r="E100" s="41"/>
    </row>
    <row r="101" spans="1:5" x14ac:dyDescent="0.2">
      <c r="A101" s="43">
        <v>5115</v>
      </c>
      <c r="B101" s="41" t="s">
        <v>284</v>
      </c>
      <c r="C101" s="142">
        <v>3902949.31</v>
      </c>
      <c r="D101" s="44">
        <f t="shared" si="0"/>
        <v>4.4535913168058411E-2</v>
      </c>
      <c r="E101" s="41"/>
    </row>
    <row r="102" spans="1:5" x14ac:dyDescent="0.2">
      <c r="A102" s="43">
        <v>5116</v>
      </c>
      <c r="B102" s="41" t="s">
        <v>285</v>
      </c>
      <c r="C102" s="142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1">
        <f>SUM(C104:C112)</f>
        <v>10585103.489999998</v>
      </c>
      <c r="D103" s="112">
        <f t="shared" si="0"/>
        <v>0.12078487637482331</v>
      </c>
      <c r="E103" s="41"/>
    </row>
    <row r="104" spans="1:5" x14ac:dyDescent="0.2">
      <c r="A104" s="43">
        <v>5121</v>
      </c>
      <c r="B104" s="41" t="s">
        <v>287</v>
      </c>
      <c r="C104" s="142">
        <v>825011.08</v>
      </c>
      <c r="D104" s="44">
        <f t="shared" si="0"/>
        <v>9.4140658520533247E-3</v>
      </c>
      <c r="E104" s="41"/>
    </row>
    <row r="105" spans="1:5" x14ac:dyDescent="0.2">
      <c r="A105" s="43">
        <v>5122</v>
      </c>
      <c r="B105" s="41" t="s">
        <v>288</v>
      </c>
      <c r="C105" s="142">
        <v>863910.73</v>
      </c>
      <c r="D105" s="44">
        <f t="shared" si="0"/>
        <v>9.8579433654581473E-3</v>
      </c>
      <c r="E105" s="41"/>
    </row>
    <row r="106" spans="1:5" x14ac:dyDescent="0.2">
      <c r="A106" s="43">
        <v>5123</v>
      </c>
      <c r="B106" s="41" t="s">
        <v>289</v>
      </c>
      <c r="C106" s="142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2">
        <v>2298410.0499999998</v>
      </c>
      <c r="D107" s="44">
        <f t="shared" si="0"/>
        <v>2.6226779361219216E-2</v>
      </c>
      <c r="E107" s="41"/>
    </row>
    <row r="108" spans="1:5" x14ac:dyDescent="0.2">
      <c r="A108" s="43">
        <v>5125</v>
      </c>
      <c r="B108" s="41" t="s">
        <v>291</v>
      </c>
      <c r="C108" s="142">
        <v>72353.14</v>
      </c>
      <c r="D108" s="44">
        <f t="shared" si="0"/>
        <v>8.2560979006831463E-4</v>
      </c>
      <c r="E108" s="41"/>
    </row>
    <row r="109" spans="1:5" x14ac:dyDescent="0.2">
      <c r="A109" s="43">
        <v>5126</v>
      </c>
      <c r="B109" s="41" t="s">
        <v>292</v>
      </c>
      <c r="C109" s="142">
        <v>5130083.13</v>
      </c>
      <c r="D109" s="44">
        <f t="shared" si="0"/>
        <v>5.8538535521641524E-2</v>
      </c>
      <c r="E109" s="41"/>
    </row>
    <row r="110" spans="1:5" x14ac:dyDescent="0.2">
      <c r="A110" s="43">
        <v>5127</v>
      </c>
      <c r="B110" s="41" t="s">
        <v>293</v>
      </c>
      <c r="C110" s="142">
        <v>961458.52</v>
      </c>
      <c r="D110" s="44">
        <f t="shared" si="0"/>
        <v>1.0971045166202772E-2</v>
      </c>
      <c r="E110" s="41"/>
    </row>
    <row r="111" spans="1:5" x14ac:dyDescent="0.2">
      <c r="A111" s="43">
        <v>5128</v>
      </c>
      <c r="B111" s="41" t="s">
        <v>294</v>
      </c>
      <c r="C111" s="142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2">
        <v>433876.84</v>
      </c>
      <c r="D112" s="44">
        <f t="shared" si="0"/>
        <v>4.9508973181800232E-3</v>
      </c>
      <c r="E112" s="41"/>
    </row>
    <row r="113" spans="1:5" x14ac:dyDescent="0.2">
      <c r="A113" s="111">
        <v>5130</v>
      </c>
      <c r="B113" s="108" t="s">
        <v>296</v>
      </c>
      <c r="C113" s="141">
        <f>SUM(C114:C122)</f>
        <v>23569037.189999998</v>
      </c>
      <c r="D113" s="112">
        <f t="shared" si="0"/>
        <v>0.26894241005363689</v>
      </c>
      <c r="E113" s="41"/>
    </row>
    <row r="114" spans="1:5" x14ac:dyDescent="0.2">
      <c r="A114" s="43">
        <v>5131</v>
      </c>
      <c r="B114" s="41" t="s">
        <v>297</v>
      </c>
      <c r="C114" s="142">
        <v>4397839.17</v>
      </c>
      <c r="D114" s="44">
        <f t="shared" si="0"/>
        <v>5.0183020030615269E-2</v>
      </c>
      <c r="E114" s="41"/>
    </row>
    <row r="115" spans="1:5" x14ac:dyDescent="0.2">
      <c r="A115" s="43">
        <v>5132</v>
      </c>
      <c r="B115" s="41" t="s">
        <v>298</v>
      </c>
      <c r="C115" s="142">
        <v>263761.51</v>
      </c>
      <c r="D115" s="44">
        <f t="shared" si="0"/>
        <v>3.0097392442014499E-3</v>
      </c>
      <c r="E115" s="41"/>
    </row>
    <row r="116" spans="1:5" x14ac:dyDescent="0.2">
      <c r="A116" s="43">
        <v>5133</v>
      </c>
      <c r="B116" s="41" t="s">
        <v>299</v>
      </c>
      <c r="C116" s="142">
        <v>1768721.78</v>
      </c>
      <c r="D116" s="44">
        <f t="shared" si="0"/>
        <v>2.0182593560902205E-2</v>
      </c>
      <c r="E116" s="41"/>
    </row>
    <row r="117" spans="1:5" x14ac:dyDescent="0.2">
      <c r="A117" s="43">
        <v>5134</v>
      </c>
      <c r="B117" s="41" t="s">
        <v>300</v>
      </c>
      <c r="C117" s="142">
        <v>955216.69</v>
      </c>
      <c r="D117" s="44">
        <f t="shared" si="0"/>
        <v>1.0899820669851375E-2</v>
      </c>
      <c r="E117" s="41"/>
    </row>
    <row r="118" spans="1:5" x14ac:dyDescent="0.2">
      <c r="A118" s="43">
        <v>5135</v>
      </c>
      <c r="B118" s="41" t="s">
        <v>301</v>
      </c>
      <c r="C118" s="142">
        <v>3885510.72</v>
      </c>
      <c r="D118" s="44">
        <f t="shared" si="0"/>
        <v>4.4336924283415846E-2</v>
      </c>
      <c r="E118" s="41"/>
    </row>
    <row r="119" spans="1:5" x14ac:dyDescent="0.2">
      <c r="A119" s="43">
        <v>5136</v>
      </c>
      <c r="B119" s="41" t="s">
        <v>302</v>
      </c>
      <c r="C119" s="142">
        <v>463140.36</v>
      </c>
      <c r="D119" s="44">
        <f t="shared" si="0"/>
        <v>5.2848185357506757E-3</v>
      </c>
      <c r="E119" s="41"/>
    </row>
    <row r="120" spans="1:5" x14ac:dyDescent="0.2">
      <c r="A120" s="43">
        <v>5137</v>
      </c>
      <c r="B120" s="41" t="s">
        <v>303</v>
      </c>
      <c r="C120" s="142">
        <v>332572.93</v>
      </c>
      <c r="D120" s="44">
        <f t="shared" si="0"/>
        <v>3.7949350493939075E-3</v>
      </c>
      <c r="E120" s="41"/>
    </row>
    <row r="121" spans="1:5" x14ac:dyDescent="0.2">
      <c r="A121" s="43">
        <v>5138</v>
      </c>
      <c r="B121" s="41" t="s">
        <v>304</v>
      </c>
      <c r="C121" s="142">
        <v>9956718.6300000008</v>
      </c>
      <c r="D121" s="44">
        <f t="shared" si="0"/>
        <v>0.1136144800057548</v>
      </c>
      <c r="E121" s="41"/>
    </row>
    <row r="122" spans="1:5" x14ac:dyDescent="0.2">
      <c r="A122" s="43">
        <v>5139</v>
      </c>
      <c r="B122" s="41" t="s">
        <v>305</v>
      </c>
      <c r="C122" s="142">
        <v>1545555.4</v>
      </c>
      <c r="D122" s="44">
        <f t="shared" si="0"/>
        <v>1.7636078673751408E-2</v>
      </c>
      <c r="E122" s="41"/>
    </row>
    <row r="123" spans="1:5" x14ac:dyDescent="0.2">
      <c r="A123" s="111">
        <v>5200</v>
      </c>
      <c r="B123" s="108" t="s">
        <v>306</v>
      </c>
      <c r="C123" s="141">
        <f>C124+C127+C130+C133+C138+C142+C145+C147+C153</f>
        <v>14073727.689999999</v>
      </c>
      <c r="D123" s="112">
        <f t="shared" si="0"/>
        <v>0.16059299380261211</v>
      </c>
      <c r="E123" s="41"/>
    </row>
    <row r="124" spans="1:5" x14ac:dyDescent="0.2">
      <c r="A124" s="111">
        <v>5210</v>
      </c>
      <c r="B124" s="108" t="s">
        <v>307</v>
      </c>
      <c r="C124" s="141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2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2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1">
        <f>SUM(C128:C129)</f>
        <v>4293859.4000000004</v>
      </c>
      <c r="D127" s="112">
        <f t="shared" si="0"/>
        <v>4.8996523963118391E-2</v>
      </c>
      <c r="E127" s="41"/>
    </row>
    <row r="128" spans="1:5" x14ac:dyDescent="0.2">
      <c r="A128" s="43">
        <v>5221</v>
      </c>
      <c r="B128" s="41" t="s">
        <v>311</v>
      </c>
      <c r="C128" s="142">
        <v>4293859.4000000004</v>
      </c>
      <c r="D128" s="44">
        <f t="shared" si="0"/>
        <v>4.8996523963118391E-2</v>
      </c>
      <c r="E128" s="41"/>
    </row>
    <row r="129" spans="1:5" x14ac:dyDescent="0.2">
      <c r="A129" s="43">
        <v>5222</v>
      </c>
      <c r="B129" s="41" t="s">
        <v>312</v>
      </c>
      <c r="C129" s="142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1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2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2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1">
        <f>SUM(C134:C137)</f>
        <v>9768320.0899999999</v>
      </c>
      <c r="D133" s="112">
        <f t="shared" si="0"/>
        <v>0.11146469522711799</v>
      </c>
      <c r="E133" s="41"/>
    </row>
    <row r="134" spans="1:5" x14ac:dyDescent="0.2">
      <c r="A134" s="43">
        <v>5241</v>
      </c>
      <c r="B134" s="41" t="s">
        <v>315</v>
      </c>
      <c r="C134" s="142">
        <v>8625541.9100000001</v>
      </c>
      <c r="D134" s="44">
        <f t="shared" si="0"/>
        <v>9.8424641218619532E-2</v>
      </c>
      <c r="E134" s="41"/>
    </row>
    <row r="135" spans="1:5" x14ac:dyDescent="0.2">
      <c r="A135" s="43">
        <v>5242</v>
      </c>
      <c r="B135" s="41" t="s">
        <v>316</v>
      </c>
      <c r="C135" s="142">
        <v>286950</v>
      </c>
      <c r="D135" s="44">
        <f t="shared" si="0"/>
        <v>3.2743392928088937E-3</v>
      </c>
      <c r="E135" s="41"/>
    </row>
    <row r="136" spans="1:5" x14ac:dyDescent="0.2">
      <c r="A136" s="43">
        <v>5243</v>
      </c>
      <c r="B136" s="41" t="s">
        <v>317</v>
      </c>
      <c r="C136" s="142">
        <v>855828.18</v>
      </c>
      <c r="D136" s="44">
        <f t="shared" si="0"/>
        <v>9.7657147156895718E-3</v>
      </c>
      <c r="E136" s="41"/>
    </row>
    <row r="137" spans="1:5" x14ac:dyDescent="0.2">
      <c r="A137" s="43">
        <v>5244</v>
      </c>
      <c r="B137" s="41" t="s">
        <v>318</v>
      </c>
      <c r="C137" s="142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1">
        <f>SUM(C139:C141)</f>
        <v>11548.2</v>
      </c>
      <c r="D138" s="112">
        <f t="shared" si="0"/>
        <v>1.3177461237572983E-4</v>
      </c>
      <c r="E138" s="41"/>
    </row>
    <row r="139" spans="1:5" x14ac:dyDescent="0.2">
      <c r="A139" s="43">
        <v>5251</v>
      </c>
      <c r="B139" s="41" t="s">
        <v>319</v>
      </c>
      <c r="C139" s="142">
        <v>11548.2</v>
      </c>
      <c r="D139" s="44">
        <f t="shared" si="0"/>
        <v>1.3177461237572983E-4</v>
      </c>
      <c r="E139" s="41"/>
    </row>
    <row r="140" spans="1:5" x14ac:dyDescent="0.2">
      <c r="A140" s="43">
        <v>5252</v>
      </c>
      <c r="B140" s="41" t="s">
        <v>320</v>
      </c>
      <c r="C140" s="142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2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1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2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2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1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2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1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2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2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2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2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2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1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2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2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1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1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2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2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1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2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2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1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2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2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1">
        <f>C167+C170+C173+C176+C178</f>
        <v>79144.44</v>
      </c>
      <c r="D166" s="112">
        <f t="shared" si="1"/>
        <v>9.0310419829014088E-4</v>
      </c>
      <c r="E166" s="41"/>
    </row>
    <row r="167" spans="1:5" x14ac:dyDescent="0.2">
      <c r="A167" s="111">
        <v>5410</v>
      </c>
      <c r="B167" s="108" t="s">
        <v>344</v>
      </c>
      <c r="C167" s="141">
        <f>SUM(C168:C169)</f>
        <v>79144.44</v>
      </c>
      <c r="D167" s="112">
        <f t="shared" si="1"/>
        <v>9.0310419829014088E-4</v>
      </c>
      <c r="E167" s="41"/>
    </row>
    <row r="168" spans="1:5" x14ac:dyDescent="0.2">
      <c r="A168" s="43">
        <v>5411</v>
      </c>
      <c r="B168" s="41" t="s">
        <v>345</v>
      </c>
      <c r="C168" s="142">
        <v>79144.44</v>
      </c>
      <c r="D168" s="44">
        <f t="shared" si="1"/>
        <v>9.0310419829014088E-4</v>
      </c>
      <c r="E168" s="41"/>
    </row>
    <row r="169" spans="1:5" x14ac:dyDescent="0.2">
      <c r="A169" s="43">
        <v>5412</v>
      </c>
      <c r="B169" s="41" t="s">
        <v>346</v>
      </c>
      <c r="C169" s="142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1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2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2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1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2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2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1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2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1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2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2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1">
        <f>C182+C191+C194+C200</f>
        <v>2522319.8600000003</v>
      </c>
      <c r="D181" s="112">
        <f t="shared" si="1"/>
        <v>2.8781777405925177E-2</v>
      </c>
      <c r="E181" s="41"/>
    </row>
    <row r="182" spans="1:5" x14ac:dyDescent="0.2">
      <c r="A182" s="111">
        <v>5510</v>
      </c>
      <c r="B182" s="108" t="s">
        <v>358</v>
      </c>
      <c r="C182" s="141">
        <f>SUM(C183:C190)</f>
        <v>2522319.8600000003</v>
      </c>
      <c r="D182" s="112">
        <f t="shared" si="1"/>
        <v>2.8781777405925177E-2</v>
      </c>
      <c r="E182" s="41"/>
    </row>
    <row r="183" spans="1:5" x14ac:dyDescent="0.2">
      <c r="A183" s="43">
        <v>5511</v>
      </c>
      <c r="B183" s="41" t="s">
        <v>359</v>
      </c>
      <c r="C183" s="142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2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2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2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2">
        <v>2508106.16</v>
      </c>
      <c r="D187" s="44">
        <f t="shared" si="1"/>
        <v>2.8619587211096118E-2</v>
      </c>
      <c r="E187" s="41"/>
    </row>
    <row r="188" spans="1:5" x14ac:dyDescent="0.2">
      <c r="A188" s="43">
        <v>5516</v>
      </c>
      <c r="B188" s="41" t="s">
        <v>364</v>
      </c>
      <c r="C188" s="142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2">
        <v>14213.7</v>
      </c>
      <c r="D189" s="44">
        <f t="shared" si="1"/>
        <v>1.6219019482905655E-4</v>
      </c>
      <c r="E189" s="41"/>
    </row>
    <row r="190" spans="1:5" x14ac:dyDescent="0.2">
      <c r="A190" s="43">
        <v>5518</v>
      </c>
      <c r="B190" s="41" t="s">
        <v>41</v>
      </c>
      <c r="C190" s="142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1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2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2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1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2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2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2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2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2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1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2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2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2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2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2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2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2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2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2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1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1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2">
        <v>0</v>
      </c>
      <c r="D212" s="44">
        <f t="shared" si="1"/>
        <v>0</v>
      </c>
      <c r="E212" s="41"/>
    </row>
    <row r="213" spans="1:5" x14ac:dyDescent="0.2">
      <c r="C213" s="144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33" zoomScale="60" zoomScaleNormal="100" workbookViewId="0">
      <selection activeCell="E168" sqref="E168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1" t="s">
        <v>596</v>
      </c>
      <c r="B1" s="172"/>
      <c r="C1" s="172"/>
      <c r="D1" s="172"/>
      <c r="E1" s="172"/>
      <c r="F1" s="172"/>
      <c r="G1" s="10" t="s">
        <v>498</v>
      </c>
      <c r="H1" s="18">
        <v>2025</v>
      </c>
    </row>
    <row r="2" spans="1:8" s="11" customFormat="1" ht="18.95" customHeight="1" x14ac:dyDescent="0.25">
      <c r="A2" s="171" t="s">
        <v>502</v>
      </c>
      <c r="B2" s="172"/>
      <c r="C2" s="172"/>
      <c r="D2" s="172"/>
      <c r="E2" s="172"/>
      <c r="F2" s="172"/>
      <c r="G2" s="10" t="s">
        <v>499</v>
      </c>
      <c r="H2" s="18" t="s">
        <v>501</v>
      </c>
    </row>
    <row r="3" spans="1:8" s="11" customFormat="1" ht="18.95" customHeight="1" x14ac:dyDescent="0.25">
      <c r="A3" s="171" t="s">
        <v>597</v>
      </c>
      <c r="B3" s="172"/>
      <c r="C3" s="172"/>
      <c r="D3" s="172"/>
      <c r="E3" s="172"/>
      <c r="F3" s="172"/>
      <c r="G3" s="10" t="s">
        <v>500</v>
      </c>
      <c r="H3" s="18">
        <v>4</v>
      </c>
    </row>
    <row r="4" spans="1:8" s="11" customFormat="1" ht="18.95" customHeight="1" x14ac:dyDescent="0.25">
      <c r="A4" s="171" t="s">
        <v>516</v>
      </c>
      <c r="B4" s="172"/>
      <c r="C4" s="172"/>
      <c r="D4" s="172"/>
      <c r="E4" s="172"/>
      <c r="F4" s="172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4">
        <v>-243521.86</v>
      </c>
      <c r="E9" s="14" t="str">
        <f>+IF(OR(C9&lt;&gt;0,C10&lt;&gt;0,C11&lt;&gt;0),"","SIN INFORMACIÓN QUE REVELAR")</f>
        <v/>
      </c>
    </row>
    <row r="10" spans="1:8" x14ac:dyDescent="0.2">
      <c r="A10" s="16">
        <v>1115</v>
      </c>
      <c r="B10" s="14" t="s">
        <v>118</v>
      </c>
      <c r="C10" s="144">
        <v>0</v>
      </c>
    </row>
    <row r="11" spans="1:8" x14ac:dyDescent="0.2">
      <c r="A11" s="16">
        <v>1121</v>
      </c>
      <c r="B11" s="14" t="s">
        <v>119</v>
      </c>
      <c r="C11" s="144">
        <v>0</v>
      </c>
    </row>
    <row r="12" spans="1:8" x14ac:dyDescent="0.2">
      <c r="C12" s="144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4">
        <v>1648698.39</v>
      </c>
      <c r="D15" s="144">
        <v>1648698.39</v>
      </c>
      <c r="E15" s="144">
        <v>1648698.39</v>
      </c>
      <c r="F15" s="144">
        <v>0</v>
      </c>
      <c r="G15" s="144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4">
        <v>1949372.86</v>
      </c>
      <c r="D16" s="144">
        <v>3642253.15</v>
      </c>
      <c r="E16" s="144">
        <v>1949372.86</v>
      </c>
      <c r="F16" s="144">
        <v>0</v>
      </c>
      <c r="G16" s="144">
        <v>0</v>
      </c>
    </row>
    <row r="17" spans="1:8" x14ac:dyDescent="0.2">
      <c r="C17" s="144"/>
      <c r="D17" s="144"/>
      <c r="E17" s="144"/>
      <c r="F17" s="144"/>
      <c r="G17" s="144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4">
        <v>389488.95</v>
      </c>
      <c r="D20" s="144">
        <v>389488.95</v>
      </c>
      <c r="E20" s="144">
        <v>0</v>
      </c>
      <c r="F20" s="144">
        <v>0</v>
      </c>
      <c r="G20" s="144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4">
        <v>0</v>
      </c>
      <c r="D21" s="144">
        <v>0</v>
      </c>
      <c r="E21" s="144">
        <v>0</v>
      </c>
      <c r="F21" s="144">
        <v>0</v>
      </c>
      <c r="G21" s="144">
        <v>0</v>
      </c>
    </row>
    <row r="22" spans="1:8" x14ac:dyDescent="0.2">
      <c r="A22" s="16">
        <v>1126</v>
      </c>
      <c r="B22" s="14" t="s">
        <v>482</v>
      </c>
      <c r="C22" s="144">
        <v>0</v>
      </c>
      <c r="D22" s="144">
        <v>0</v>
      </c>
      <c r="E22" s="144">
        <v>0</v>
      </c>
      <c r="F22" s="144">
        <v>0</v>
      </c>
      <c r="G22" s="144">
        <v>0</v>
      </c>
    </row>
    <row r="23" spans="1:8" x14ac:dyDescent="0.2">
      <c r="A23" s="16">
        <v>1129</v>
      </c>
      <c r="B23" s="14" t="s">
        <v>483</v>
      </c>
      <c r="C23" s="144">
        <v>1186565.47</v>
      </c>
      <c r="D23" s="144">
        <v>1186565.47</v>
      </c>
      <c r="E23" s="144">
        <v>0</v>
      </c>
      <c r="F23" s="144">
        <v>0</v>
      </c>
      <c r="G23" s="144">
        <v>0</v>
      </c>
    </row>
    <row r="24" spans="1:8" x14ac:dyDescent="0.2">
      <c r="A24" s="16">
        <v>1131</v>
      </c>
      <c r="B24" s="14" t="s">
        <v>130</v>
      </c>
      <c r="C24" s="144">
        <v>143625.69</v>
      </c>
      <c r="D24" s="144">
        <v>143625.69</v>
      </c>
      <c r="E24" s="144">
        <v>0</v>
      </c>
      <c r="F24" s="144">
        <v>0</v>
      </c>
      <c r="G24" s="144">
        <v>0</v>
      </c>
    </row>
    <row r="25" spans="1:8" x14ac:dyDescent="0.2">
      <c r="A25" s="16">
        <v>1132</v>
      </c>
      <c r="B25" s="14" t="s">
        <v>131</v>
      </c>
      <c r="C25" s="144">
        <v>594920</v>
      </c>
      <c r="D25" s="144">
        <v>594920</v>
      </c>
      <c r="E25" s="144">
        <v>0</v>
      </c>
      <c r="F25" s="144">
        <v>0</v>
      </c>
      <c r="G25" s="144">
        <v>0</v>
      </c>
    </row>
    <row r="26" spans="1:8" x14ac:dyDescent="0.2">
      <c r="A26" s="16">
        <v>1133</v>
      </c>
      <c r="B26" s="14" t="s">
        <v>132</v>
      </c>
      <c r="C26" s="144">
        <v>0</v>
      </c>
      <c r="D26" s="144">
        <v>0</v>
      </c>
      <c r="E26" s="144">
        <v>0</v>
      </c>
      <c r="F26" s="144">
        <v>0</v>
      </c>
      <c r="G26" s="144">
        <v>0</v>
      </c>
    </row>
    <row r="27" spans="1:8" x14ac:dyDescent="0.2">
      <c r="A27" s="16">
        <v>1134</v>
      </c>
      <c r="B27" s="14" t="s">
        <v>133</v>
      </c>
      <c r="C27" s="144">
        <v>4084357.42</v>
      </c>
      <c r="D27" s="144">
        <v>4084357.42</v>
      </c>
      <c r="E27" s="144">
        <v>0</v>
      </c>
      <c r="F27" s="144">
        <v>0</v>
      </c>
      <c r="G27" s="144">
        <v>0</v>
      </c>
    </row>
    <row r="28" spans="1:8" x14ac:dyDescent="0.2">
      <c r="A28" s="16">
        <v>1139</v>
      </c>
      <c r="B28" s="14" t="s">
        <v>134</v>
      </c>
      <c r="C28" s="144">
        <v>0</v>
      </c>
      <c r="D28" s="144">
        <v>0</v>
      </c>
      <c r="E28" s="144">
        <v>0</v>
      </c>
      <c r="F28" s="144">
        <v>0</v>
      </c>
      <c r="G28" s="144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4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4">
        <v>0</v>
      </c>
    </row>
    <row r="34" spans="1:8" x14ac:dyDescent="0.2">
      <c r="A34" s="16">
        <v>1142</v>
      </c>
      <c r="B34" s="14" t="s">
        <v>138</v>
      </c>
      <c r="C34" s="144">
        <v>0</v>
      </c>
    </row>
    <row r="35" spans="1:8" x14ac:dyDescent="0.2">
      <c r="A35" s="16">
        <v>1143</v>
      </c>
      <c r="B35" s="14" t="s">
        <v>139</v>
      </c>
      <c r="C35" s="144">
        <v>0</v>
      </c>
    </row>
    <row r="36" spans="1:8" x14ac:dyDescent="0.2">
      <c r="A36" s="16">
        <v>1144</v>
      </c>
      <c r="B36" s="14" t="s">
        <v>140</v>
      </c>
      <c r="C36" s="144">
        <v>0</v>
      </c>
    </row>
    <row r="37" spans="1:8" x14ac:dyDescent="0.2">
      <c r="A37" s="16">
        <v>1145</v>
      </c>
      <c r="B37" s="14" t="s">
        <v>141</v>
      </c>
      <c r="C37" s="144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4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4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4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4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4">
        <v>0</v>
      </c>
    </row>
    <row r="52" spans="1:10" x14ac:dyDescent="0.2">
      <c r="A52" s="16">
        <v>1214</v>
      </c>
      <c r="B52" s="14" t="s">
        <v>147</v>
      </c>
      <c r="C52" s="144">
        <v>0</v>
      </c>
    </row>
    <row r="53" spans="1:10" x14ac:dyDescent="0.2">
      <c r="C53" s="144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4">
        <f>SUM(C57:C63)</f>
        <v>340994955.75</v>
      </c>
      <c r="D56" s="144">
        <f>SUM(D57:D63)</f>
        <v>0</v>
      </c>
      <c r="E56" s="144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4">
        <v>820000</v>
      </c>
      <c r="D57" s="145"/>
      <c r="E57" s="145"/>
    </row>
    <row r="58" spans="1:10" x14ac:dyDescent="0.2">
      <c r="A58" s="16">
        <v>1232</v>
      </c>
      <c r="B58" s="14" t="s">
        <v>151</v>
      </c>
      <c r="C58" s="144">
        <v>0</v>
      </c>
      <c r="D58" s="144">
        <v>0</v>
      </c>
      <c r="E58" s="144">
        <v>0</v>
      </c>
    </row>
    <row r="59" spans="1:10" x14ac:dyDescent="0.2">
      <c r="A59" s="16">
        <v>1233</v>
      </c>
      <c r="B59" s="14" t="s">
        <v>152</v>
      </c>
      <c r="C59" s="144">
        <v>0</v>
      </c>
      <c r="D59" s="144">
        <v>0</v>
      </c>
      <c r="E59" s="144">
        <v>0</v>
      </c>
    </row>
    <row r="60" spans="1:10" x14ac:dyDescent="0.2">
      <c r="A60" s="16">
        <v>1234</v>
      </c>
      <c r="B60" s="14" t="s">
        <v>153</v>
      </c>
      <c r="C60" s="144">
        <v>0</v>
      </c>
      <c r="D60" s="144">
        <v>0</v>
      </c>
      <c r="E60" s="144">
        <v>0</v>
      </c>
    </row>
    <row r="61" spans="1:10" x14ac:dyDescent="0.2">
      <c r="A61" s="16">
        <v>1235</v>
      </c>
      <c r="B61" s="14" t="s">
        <v>154</v>
      </c>
      <c r="C61" s="144">
        <v>324574408.23000002</v>
      </c>
      <c r="D61" s="144">
        <v>0</v>
      </c>
      <c r="E61" s="144">
        <v>0</v>
      </c>
    </row>
    <row r="62" spans="1:10" x14ac:dyDescent="0.2">
      <c r="A62" s="16">
        <v>1236</v>
      </c>
      <c r="B62" s="14" t="s">
        <v>155</v>
      </c>
      <c r="C62" s="144">
        <v>15600547.52</v>
      </c>
      <c r="D62" s="144">
        <v>0</v>
      </c>
      <c r="E62" s="144">
        <v>0</v>
      </c>
    </row>
    <row r="63" spans="1:10" x14ac:dyDescent="0.2">
      <c r="A63" s="16">
        <v>1239</v>
      </c>
      <c r="B63" s="14" t="s">
        <v>156</v>
      </c>
      <c r="C63" s="144">
        <v>0</v>
      </c>
      <c r="D63" s="144">
        <v>0</v>
      </c>
      <c r="E63" s="144">
        <v>0</v>
      </c>
    </row>
    <row r="64" spans="1:10" x14ac:dyDescent="0.2">
      <c r="A64" s="16">
        <v>1240</v>
      </c>
      <c r="B64" s="14" t="s">
        <v>157</v>
      </c>
      <c r="C64" s="144">
        <f>SUM(C65:C72)</f>
        <v>34110043.93</v>
      </c>
      <c r="D64" s="144">
        <f t="shared" ref="D64:E64" si="0">SUM(D65:D72)</f>
        <v>2508106.1600000006</v>
      </c>
      <c r="E64" s="144">
        <f t="shared" si="0"/>
        <v>26548468.699999999</v>
      </c>
    </row>
    <row r="65" spans="1:9" x14ac:dyDescent="0.2">
      <c r="A65" s="16">
        <v>1241</v>
      </c>
      <c r="B65" s="14" t="s">
        <v>158</v>
      </c>
      <c r="C65" s="144">
        <v>3776721.17</v>
      </c>
      <c r="D65" s="144">
        <v>408114.07</v>
      </c>
      <c r="E65" s="144">
        <v>2448984.12</v>
      </c>
    </row>
    <row r="66" spans="1:9" x14ac:dyDescent="0.2">
      <c r="A66" s="16">
        <v>1242</v>
      </c>
      <c r="B66" s="14" t="s">
        <v>159</v>
      </c>
      <c r="C66" s="144">
        <v>1164746.1100000001</v>
      </c>
      <c r="D66" s="144">
        <v>130650.97</v>
      </c>
      <c r="E66" s="144">
        <v>915084.27</v>
      </c>
    </row>
    <row r="67" spans="1:9" x14ac:dyDescent="0.2">
      <c r="A67" s="16">
        <v>1243</v>
      </c>
      <c r="B67" s="14" t="s">
        <v>160</v>
      </c>
      <c r="C67" s="144">
        <v>109753</v>
      </c>
      <c r="D67" s="144">
        <v>10975.3</v>
      </c>
      <c r="E67" s="144">
        <v>14633.76</v>
      </c>
    </row>
    <row r="68" spans="1:9" x14ac:dyDescent="0.2">
      <c r="A68" s="16">
        <v>1244</v>
      </c>
      <c r="B68" s="14" t="s">
        <v>161</v>
      </c>
      <c r="C68" s="144">
        <v>24158079.219999999</v>
      </c>
      <c r="D68" s="144">
        <v>1795510.85</v>
      </c>
      <c r="E68" s="144">
        <v>19594419.48</v>
      </c>
    </row>
    <row r="69" spans="1:9" x14ac:dyDescent="0.2">
      <c r="A69" s="16">
        <v>1245</v>
      </c>
      <c r="B69" s="14" t="s">
        <v>162</v>
      </c>
      <c r="C69" s="144">
        <v>39440</v>
      </c>
      <c r="D69" s="144">
        <v>0</v>
      </c>
      <c r="E69" s="144">
        <v>0</v>
      </c>
    </row>
    <row r="70" spans="1:9" x14ac:dyDescent="0.2">
      <c r="A70" s="16">
        <v>1246</v>
      </c>
      <c r="B70" s="14" t="s">
        <v>163</v>
      </c>
      <c r="C70" s="144">
        <v>4782528.43</v>
      </c>
      <c r="D70" s="144">
        <v>162854.97</v>
      </c>
      <c r="E70" s="144">
        <v>3575347.07</v>
      </c>
    </row>
    <row r="71" spans="1:9" x14ac:dyDescent="0.2">
      <c r="A71" s="16">
        <v>1247</v>
      </c>
      <c r="B71" s="14" t="s">
        <v>164</v>
      </c>
      <c r="C71" s="144">
        <v>78776</v>
      </c>
      <c r="D71" s="144">
        <v>0</v>
      </c>
      <c r="E71" s="144">
        <v>0</v>
      </c>
    </row>
    <row r="72" spans="1:9" x14ac:dyDescent="0.2">
      <c r="A72" s="16">
        <v>1248</v>
      </c>
      <c r="B72" s="14" t="s">
        <v>165</v>
      </c>
      <c r="C72" s="144">
        <v>0</v>
      </c>
      <c r="D72" s="144">
        <v>0</v>
      </c>
      <c r="E72" s="144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4">
        <f>SUM(C77:C81)</f>
        <v>453163.5</v>
      </c>
      <c r="D76" s="144">
        <f>SUM(D77:D81)</f>
        <v>14213.7</v>
      </c>
      <c r="E76" s="144">
        <f>SUM(E77:E81)</f>
        <v>353003.7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">
      <c r="A77" s="16">
        <v>1251</v>
      </c>
      <c r="B77" s="14" t="s">
        <v>168</v>
      </c>
      <c r="C77" s="144">
        <v>84000</v>
      </c>
      <c r="D77" s="144">
        <v>8400</v>
      </c>
      <c r="E77" s="144">
        <v>51100</v>
      </c>
    </row>
    <row r="78" spans="1:9" x14ac:dyDescent="0.2">
      <c r="A78" s="16">
        <v>1252</v>
      </c>
      <c r="B78" s="14" t="s">
        <v>169</v>
      </c>
      <c r="C78" s="144">
        <v>0</v>
      </c>
      <c r="D78" s="144">
        <v>0</v>
      </c>
      <c r="E78" s="144">
        <v>0</v>
      </c>
    </row>
    <row r="79" spans="1:9" x14ac:dyDescent="0.2">
      <c r="A79" s="16">
        <v>1253</v>
      </c>
      <c r="B79" s="14" t="s">
        <v>170</v>
      </c>
      <c r="C79" s="144">
        <v>0</v>
      </c>
      <c r="D79" s="144">
        <v>0</v>
      </c>
      <c r="E79" s="144">
        <v>0</v>
      </c>
    </row>
    <row r="80" spans="1:9" x14ac:dyDescent="0.2">
      <c r="A80" s="16">
        <v>1254</v>
      </c>
      <c r="B80" s="14" t="s">
        <v>171</v>
      </c>
      <c r="C80" s="144">
        <v>369163.5</v>
      </c>
      <c r="D80" s="144">
        <v>5813.7</v>
      </c>
      <c r="E80" s="144">
        <v>301903.7</v>
      </c>
    </row>
    <row r="81" spans="1:8" x14ac:dyDescent="0.2">
      <c r="A81" s="16">
        <v>1259</v>
      </c>
      <c r="B81" s="14" t="s">
        <v>172</v>
      </c>
      <c r="C81" s="144">
        <v>0</v>
      </c>
      <c r="D81" s="144">
        <v>0</v>
      </c>
      <c r="E81" s="144">
        <v>0</v>
      </c>
    </row>
    <row r="82" spans="1:8" x14ac:dyDescent="0.2">
      <c r="A82" s="16">
        <v>1270</v>
      </c>
      <c r="B82" s="14" t="s">
        <v>173</v>
      </c>
      <c r="C82" s="144">
        <f>SUM(C83:C88)</f>
        <v>1064994.25</v>
      </c>
      <c r="D82" s="145"/>
      <c r="E82" s="145"/>
    </row>
    <row r="83" spans="1:8" x14ac:dyDescent="0.2">
      <c r="A83" s="16">
        <v>1271</v>
      </c>
      <c r="B83" s="14" t="s">
        <v>174</v>
      </c>
      <c r="C83" s="144">
        <v>3730742.61</v>
      </c>
      <c r="D83" s="145"/>
      <c r="E83" s="145"/>
    </row>
    <row r="84" spans="1:8" x14ac:dyDescent="0.2">
      <c r="A84" s="16">
        <v>1272</v>
      </c>
      <c r="B84" s="14" t="s">
        <v>175</v>
      </c>
      <c r="C84" s="144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44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44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44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44">
        <v>-2665748.36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4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4">
        <v>0</v>
      </c>
    </row>
    <row r="94" spans="1:8" x14ac:dyDescent="0.2">
      <c r="A94" s="16">
        <v>1162</v>
      </c>
      <c r="B94" s="14" t="s">
        <v>183</v>
      </c>
      <c r="C94" s="144">
        <v>0</v>
      </c>
    </row>
    <row r="95" spans="1:8" x14ac:dyDescent="0.2">
      <c r="C95" s="144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4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4">
        <v>0</v>
      </c>
    </row>
    <row r="100" spans="1:8" x14ac:dyDescent="0.2">
      <c r="A100" s="16">
        <v>1192</v>
      </c>
      <c r="B100" s="14" t="s">
        <v>486</v>
      </c>
      <c r="C100" s="144">
        <v>0</v>
      </c>
    </row>
    <row r="101" spans="1:8" x14ac:dyDescent="0.2">
      <c r="A101" s="16">
        <v>1193</v>
      </c>
      <c r="B101" s="14" t="s">
        <v>487</v>
      </c>
      <c r="C101" s="144">
        <v>0</v>
      </c>
    </row>
    <row r="102" spans="1:8" x14ac:dyDescent="0.2">
      <c r="A102" s="16">
        <v>1194</v>
      </c>
      <c r="B102" s="14" t="s">
        <v>488</v>
      </c>
      <c r="C102" s="144">
        <v>0</v>
      </c>
    </row>
    <row r="103" spans="1:8" x14ac:dyDescent="0.2">
      <c r="A103" s="16">
        <v>1290</v>
      </c>
      <c r="B103" s="14" t="s">
        <v>184</v>
      </c>
      <c r="C103" s="144">
        <f>SUM(C104:C106)</f>
        <v>0</v>
      </c>
    </row>
    <row r="104" spans="1:8" x14ac:dyDescent="0.2">
      <c r="A104" s="16">
        <v>1291</v>
      </c>
      <c r="B104" s="14" t="s">
        <v>185</v>
      </c>
      <c r="C104" s="144">
        <v>0</v>
      </c>
    </row>
    <row r="105" spans="1:8" x14ac:dyDescent="0.2">
      <c r="A105" s="16">
        <v>1292</v>
      </c>
      <c r="B105" s="14" t="s">
        <v>186</v>
      </c>
      <c r="C105" s="144">
        <v>0</v>
      </c>
    </row>
    <row r="106" spans="1:8" x14ac:dyDescent="0.2">
      <c r="A106" s="16">
        <v>1293</v>
      </c>
      <c r="B106" s="14" t="s">
        <v>187</v>
      </c>
      <c r="C106" s="144">
        <v>0</v>
      </c>
    </row>
    <row r="107" spans="1:8" x14ac:dyDescent="0.2">
      <c r="C107" s="144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4">
        <f>SUM(C111:C119)</f>
        <v>6891042.4700000007</v>
      </c>
      <c r="D110" s="144">
        <f>SUM(D111:D119)</f>
        <v>6891042.4700000007</v>
      </c>
      <c r="E110" s="144">
        <f>SUM(E111:E119)</f>
        <v>0</v>
      </c>
      <c r="F110" s="144">
        <f>SUM(F111:F119)</f>
        <v>0</v>
      </c>
      <c r="G110" s="144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4">
        <v>78090.28</v>
      </c>
      <c r="D111" s="144">
        <f>C111</f>
        <v>78090.28</v>
      </c>
      <c r="E111" s="144">
        <v>0</v>
      </c>
      <c r="F111" s="144">
        <v>0</v>
      </c>
      <c r="G111" s="144">
        <v>0</v>
      </c>
    </row>
    <row r="112" spans="1:8" x14ac:dyDescent="0.2">
      <c r="A112" s="16">
        <v>2112</v>
      </c>
      <c r="B112" s="14" t="s">
        <v>191</v>
      </c>
      <c r="C112" s="144">
        <v>1315164.32</v>
      </c>
      <c r="D112" s="144">
        <f t="shared" ref="D112:D119" si="1">C112</f>
        <v>1315164.32</v>
      </c>
      <c r="E112" s="144">
        <v>0</v>
      </c>
      <c r="F112" s="144">
        <v>0</v>
      </c>
      <c r="G112" s="144">
        <v>0</v>
      </c>
    </row>
    <row r="113" spans="1:8" x14ac:dyDescent="0.2">
      <c r="A113" s="16">
        <v>2113</v>
      </c>
      <c r="B113" s="14" t="s">
        <v>192</v>
      </c>
      <c r="C113" s="144">
        <v>-1177545.8600000001</v>
      </c>
      <c r="D113" s="144">
        <f t="shared" si="1"/>
        <v>-1177545.8600000001</v>
      </c>
      <c r="E113" s="144">
        <v>0</v>
      </c>
      <c r="F113" s="144">
        <v>0</v>
      </c>
      <c r="G113" s="144">
        <v>0</v>
      </c>
    </row>
    <row r="114" spans="1:8" x14ac:dyDescent="0.2">
      <c r="A114" s="16">
        <v>2114</v>
      </c>
      <c r="B114" s="14" t="s">
        <v>193</v>
      </c>
      <c r="C114" s="144">
        <v>0</v>
      </c>
      <c r="D114" s="144">
        <f t="shared" si="1"/>
        <v>0</v>
      </c>
      <c r="E114" s="144">
        <v>0</v>
      </c>
      <c r="F114" s="144">
        <v>0</v>
      </c>
      <c r="G114" s="144">
        <v>0</v>
      </c>
    </row>
    <row r="115" spans="1:8" x14ac:dyDescent="0.2">
      <c r="A115" s="16">
        <v>2115</v>
      </c>
      <c r="B115" s="14" t="s">
        <v>194</v>
      </c>
      <c r="C115" s="144">
        <v>297638.46000000002</v>
      </c>
      <c r="D115" s="144">
        <f t="shared" si="1"/>
        <v>297638.46000000002</v>
      </c>
      <c r="E115" s="144">
        <v>0</v>
      </c>
      <c r="F115" s="144">
        <v>0</v>
      </c>
      <c r="G115" s="144">
        <v>0</v>
      </c>
    </row>
    <row r="116" spans="1:8" x14ac:dyDescent="0.2">
      <c r="A116" s="16">
        <v>2116</v>
      </c>
      <c r="B116" s="14" t="s">
        <v>195</v>
      </c>
      <c r="C116" s="144">
        <v>0</v>
      </c>
      <c r="D116" s="144">
        <f t="shared" si="1"/>
        <v>0</v>
      </c>
      <c r="E116" s="144">
        <v>0</v>
      </c>
      <c r="F116" s="144">
        <v>0</v>
      </c>
      <c r="G116" s="144">
        <v>0</v>
      </c>
    </row>
    <row r="117" spans="1:8" x14ac:dyDescent="0.2">
      <c r="A117" s="16">
        <v>2117</v>
      </c>
      <c r="B117" s="14" t="s">
        <v>196</v>
      </c>
      <c r="C117" s="144">
        <v>945443.7</v>
      </c>
      <c r="D117" s="144">
        <f t="shared" si="1"/>
        <v>945443.7</v>
      </c>
      <c r="E117" s="144">
        <v>0</v>
      </c>
      <c r="F117" s="144">
        <v>0</v>
      </c>
      <c r="G117" s="144">
        <v>0</v>
      </c>
    </row>
    <row r="118" spans="1:8" x14ac:dyDescent="0.2">
      <c r="A118" s="16">
        <v>2118</v>
      </c>
      <c r="B118" s="14" t="s">
        <v>197</v>
      </c>
      <c r="C118" s="144">
        <v>0</v>
      </c>
      <c r="D118" s="144">
        <f t="shared" si="1"/>
        <v>0</v>
      </c>
      <c r="E118" s="144">
        <v>0</v>
      </c>
      <c r="F118" s="144">
        <v>0</v>
      </c>
      <c r="G118" s="144">
        <v>0</v>
      </c>
    </row>
    <row r="119" spans="1:8" x14ac:dyDescent="0.2">
      <c r="A119" s="16">
        <v>2119</v>
      </c>
      <c r="B119" s="14" t="s">
        <v>198</v>
      </c>
      <c r="C119" s="144">
        <v>5432251.5700000003</v>
      </c>
      <c r="D119" s="144">
        <f t="shared" si="1"/>
        <v>5432251.5700000003</v>
      </c>
      <c r="E119" s="144">
        <v>0</v>
      </c>
      <c r="F119" s="144">
        <v>0</v>
      </c>
      <c r="G119" s="144">
        <v>0</v>
      </c>
    </row>
    <row r="120" spans="1:8" x14ac:dyDescent="0.2">
      <c r="A120" s="16">
        <v>2120</v>
      </c>
      <c r="B120" s="14" t="s">
        <v>199</v>
      </c>
      <c r="C120" s="144">
        <f>SUM(C121:C123)</f>
        <v>0</v>
      </c>
      <c r="D120" s="144">
        <f t="shared" ref="D120:G120" si="2">SUM(D121:D123)</f>
        <v>0</v>
      </c>
      <c r="E120" s="144">
        <f t="shared" si="2"/>
        <v>0</v>
      </c>
      <c r="F120" s="144">
        <f t="shared" si="2"/>
        <v>0</v>
      </c>
      <c r="G120" s="144">
        <f t="shared" si="2"/>
        <v>0</v>
      </c>
    </row>
    <row r="121" spans="1:8" x14ac:dyDescent="0.2">
      <c r="A121" s="16">
        <v>2121</v>
      </c>
      <c r="B121" s="14" t="s">
        <v>200</v>
      </c>
      <c r="C121" s="144">
        <v>0</v>
      </c>
      <c r="D121" s="144">
        <f>C121</f>
        <v>0</v>
      </c>
      <c r="E121" s="144">
        <v>0</v>
      </c>
      <c r="F121" s="144">
        <v>0</v>
      </c>
      <c r="G121" s="144">
        <v>0</v>
      </c>
    </row>
    <row r="122" spans="1:8" x14ac:dyDescent="0.2">
      <c r="A122" s="16">
        <v>2122</v>
      </c>
      <c r="B122" s="14" t="s">
        <v>201</v>
      </c>
      <c r="C122" s="144">
        <v>0</v>
      </c>
      <c r="D122" s="144">
        <f t="shared" ref="D122:D123" si="3">C122</f>
        <v>0</v>
      </c>
      <c r="E122" s="144">
        <v>0</v>
      </c>
      <c r="F122" s="144">
        <v>0</v>
      </c>
      <c r="G122" s="144">
        <v>0</v>
      </c>
    </row>
    <row r="123" spans="1:8" x14ac:dyDescent="0.2">
      <c r="A123" s="16">
        <v>2129</v>
      </c>
      <c r="B123" s="14" t="s">
        <v>202</v>
      </c>
      <c r="C123" s="144">
        <v>0</v>
      </c>
      <c r="D123" s="144">
        <f t="shared" si="3"/>
        <v>0</v>
      </c>
      <c r="E123" s="144">
        <v>0</v>
      </c>
      <c r="F123" s="144">
        <v>0</v>
      </c>
      <c r="G123" s="144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4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4">
        <v>0</v>
      </c>
    </row>
    <row r="129" spans="1:8" x14ac:dyDescent="0.2">
      <c r="A129" s="16">
        <v>2162</v>
      </c>
      <c r="B129" s="14" t="s">
        <v>205</v>
      </c>
      <c r="C129" s="144">
        <v>0</v>
      </c>
    </row>
    <row r="130" spans="1:8" x14ac:dyDescent="0.2">
      <c r="A130" s="16">
        <v>2163</v>
      </c>
      <c r="B130" s="14" t="s">
        <v>206</v>
      </c>
      <c r="C130" s="144">
        <v>0</v>
      </c>
    </row>
    <row r="131" spans="1:8" x14ac:dyDescent="0.2">
      <c r="A131" s="16">
        <v>2164</v>
      </c>
      <c r="B131" s="14" t="s">
        <v>207</v>
      </c>
      <c r="C131" s="144">
        <v>0</v>
      </c>
    </row>
    <row r="132" spans="1:8" x14ac:dyDescent="0.2">
      <c r="A132" s="16">
        <v>2165</v>
      </c>
      <c r="B132" s="14" t="s">
        <v>208</v>
      </c>
      <c r="C132" s="144">
        <v>0</v>
      </c>
    </row>
    <row r="133" spans="1:8" x14ac:dyDescent="0.2">
      <c r="A133" s="16">
        <v>2166</v>
      </c>
      <c r="B133" s="14" t="s">
        <v>209</v>
      </c>
      <c r="C133" s="144">
        <v>0</v>
      </c>
    </row>
    <row r="134" spans="1:8" x14ac:dyDescent="0.2">
      <c r="A134" s="16">
        <v>2250</v>
      </c>
      <c r="B134" s="14" t="s">
        <v>210</v>
      </c>
      <c r="C134" s="144">
        <f>SUM(C135:C140)</f>
        <v>0</v>
      </c>
    </row>
    <row r="135" spans="1:8" x14ac:dyDescent="0.2">
      <c r="A135" s="16">
        <v>2251</v>
      </c>
      <c r="B135" s="14" t="s">
        <v>211</v>
      </c>
      <c r="C135" s="144">
        <v>0</v>
      </c>
    </row>
    <row r="136" spans="1:8" x14ac:dyDescent="0.2">
      <c r="A136" s="16">
        <v>2252</v>
      </c>
      <c r="B136" s="14" t="s">
        <v>212</v>
      </c>
      <c r="C136" s="144">
        <v>0</v>
      </c>
    </row>
    <row r="137" spans="1:8" x14ac:dyDescent="0.2">
      <c r="A137" s="16">
        <v>2253</v>
      </c>
      <c r="B137" s="14" t="s">
        <v>213</v>
      </c>
      <c r="C137" s="144">
        <v>0</v>
      </c>
    </row>
    <row r="138" spans="1:8" x14ac:dyDescent="0.2">
      <c r="A138" s="16">
        <v>2254</v>
      </c>
      <c r="B138" s="14" t="s">
        <v>214</v>
      </c>
      <c r="C138" s="144">
        <v>0</v>
      </c>
    </row>
    <row r="139" spans="1:8" x14ac:dyDescent="0.2">
      <c r="A139" s="16">
        <v>2255</v>
      </c>
      <c r="B139" s="14" t="s">
        <v>215</v>
      </c>
      <c r="C139" s="144">
        <v>0</v>
      </c>
    </row>
    <row r="140" spans="1:8" x14ac:dyDescent="0.2">
      <c r="A140" s="16">
        <v>2256</v>
      </c>
      <c r="B140" s="14" t="s">
        <v>216</v>
      </c>
      <c r="C140" s="144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4">
        <f>SUM(C145:C147)</f>
        <v>-2000000</v>
      </c>
      <c r="E144" s="14" t="str">
        <f>IF(OR(C144&lt;&gt;0,C145&lt;&gt;0,C146&lt;&gt;0,C147&lt;&gt;0,C148&lt;&gt;0,C149&lt;&gt;0,C150&lt;&gt;0,C151&lt;&gt;0),"","SIN INFORMACIÓN QUE REVELAR")</f>
        <v/>
      </c>
    </row>
    <row r="145" spans="1:5" x14ac:dyDescent="0.2">
      <c r="A145" s="16">
        <v>2151</v>
      </c>
      <c r="B145" s="14" t="s">
        <v>562</v>
      </c>
      <c r="C145" s="144">
        <v>0</v>
      </c>
    </row>
    <row r="146" spans="1:5" x14ac:dyDescent="0.2">
      <c r="A146" s="16">
        <v>2152</v>
      </c>
      <c r="B146" s="14" t="s">
        <v>563</v>
      </c>
      <c r="C146" s="144">
        <v>0</v>
      </c>
    </row>
    <row r="147" spans="1:5" x14ac:dyDescent="0.2">
      <c r="A147" s="16">
        <v>2159</v>
      </c>
      <c r="B147" s="14" t="s">
        <v>217</v>
      </c>
      <c r="C147" s="144">
        <v>-2000000</v>
      </c>
    </row>
    <row r="148" spans="1:5" x14ac:dyDescent="0.2">
      <c r="A148" s="16">
        <v>2240</v>
      </c>
      <c r="B148" s="14" t="s">
        <v>219</v>
      </c>
      <c r="C148" s="144">
        <f>SUM(C149:C151)</f>
        <v>0</v>
      </c>
    </row>
    <row r="149" spans="1:5" x14ac:dyDescent="0.2">
      <c r="A149" s="16">
        <v>2241</v>
      </c>
      <c r="B149" s="14" t="s">
        <v>220</v>
      </c>
      <c r="C149" s="144">
        <v>0</v>
      </c>
    </row>
    <row r="150" spans="1:5" x14ac:dyDescent="0.2">
      <c r="A150" s="16">
        <v>2242</v>
      </c>
      <c r="B150" s="14" t="s">
        <v>221</v>
      </c>
      <c r="C150" s="144">
        <v>0</v>
      </c>
    </row>
    <row r="151" spans="1:5" x14ac:dyDescent="0.2">
      <c r="A151" s="16">
        <v>2249</v>
      </c>
      <c r="B151" s="14" t="s">
        <v>222</v>
      </c>
      <c r="C151" s="144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6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">
      <c r="A156" s="116">
        <v>2171</v>
      </c>
      <c r="B156" s="117" t="s">
        <v>566</v>
      </c>
      <c r="C156" s="146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6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6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6">
        <f>SUM(C160:C163)</f>
        <v>5185864.99</v>
      </c>
      <c r="D159" s="117"/>
      <c r="E159" s="117"/>
    </row>
    <row r="160" spans="1:5" x14ac:dyDescent="0.2">
      <c r="A160" s="116">
        <v>2261</v>
      </c>
      <c r="B160" s="117" t="s">
        <v>570</v>
      </c>
      <c r="C160" s="146">
        <v>0</v>
      </c>
      <c r="D160" s="117"/>
    </row>
    <row r="161" spans="1:5" x14ac:dyDescent="0.2">
      <c r="A161" s="116">
        <v>2262</v>
      </c>
      <c r="B161" s="117" t="s">
        <v>571</v>
      </c>
      <c r="C161" s="146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6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6">
        <v>5185864.99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6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6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6">
        <v>0</v>
      </c>
      <c r="D169" s="117"/>
    </row>
    <row r="170" spans="1:5" x14ac:dyDescent="0.2">
      <c r="A170" s="116">
        <v>2199</v>
      </c>
      <c r="B170" s="117" t="s">
        <v>218</v>
      </c>
      <c r="C170" s="146">
        <v>0</v>
      </c>
      <c r="D170" s="117"/>
      <c r="E170" s="117"/>
    </row>
    <row r="171" spans="1:5" x14ac:dyDescent="0.2">
      <c r="A171" s="117"/>
      <c r="B171" s="117"/>
      <c r="C171" s="146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3" t="s">
        <v>596</v>
      </c>
      <c r="B1" s="173"/>
      <c r="C1" s="173"/>
      <c r="D1" s="20" t="s">
        <v>498</v>
      </c>
      <c r="E1" s="21">
        <v>2025</v>
      </c>
    </row>
    <row r="2" spans="1:5" ht="18.95" customHeight="1" x14ac:dyDescent="0.2">
      <c r="A2" s="173" t="s">
        <v>504</v>
      </c>
      <c r="B2" s="173"/>
      <c r="C2" s="173"/>
      <c r="D2" s="20" t="s">
        <v>499</v>
      </c>
      <c r="E2" s="21" t="s">
        <v>501</v>
      </c>
    </row>
    <row r="3" spans="1:5" ht="18.95" customHeight="1" x14ac:dyDescent="0.2">
      <c r="A3" s="173" t="s">
        <v>597</v>
      </c>
      <c r="B3" s="173"/>
      <c r="C3" s="173"/>
      <c r="D3" s="20" t="s">
        <v>500</v>
      </c>
      <c r="E3" s="21">
        <v>4</v>
      </c>
    </row>
    <row r="4" spans="1:5" ht="18.95" customHeight="1" x14ac:dyDescent="0.2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7">
        <v>-78680.91</v>
      </c>
      <c r="E9" s="22" t="str">
        <f>IF(OR(C9&lt;&gt;0,C10&lt;&gt;0,C11&lt;&gt;0),"","SIN INFORMACIÓN QUE REVELAR")</f>
        <v/>
      </c>
    </row>
    <row r="10" spans="1:5" x14ac:dyDescent="0.2">
      <c r="A10" s="26">
        <v>3120</v>
      </c>
      <c r="B10" s="22" t="s">
        <v>384</v>
      </c>
      <c r="C10" s="147">
        <v>3216068.15</v>
      </c>
      <c r="E10" s="14"/>
    </row>
    <row r="11" spans="1:5" x14ac:dyDescent="0.2">
      <c r="A11" s="26">
        <v>3130</v>
      </c>
      <c r="B11" s="22" t="s">
        <v>385</v>
      </c>
      <c r="C11" s="147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7">
        <v>29570313.010000002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7">
        <v>333295272.75</v>
      </c>
    </row>
    <row r="17" spans="1:5" x14ac:dyDescent="0.2">
      <c r="A17" s="26">
        <v>3230</v>
      </c>
      <c r="B17" s="22" t="s">
        <v>389</v>
      </c>
      <c r="C17" s="147">
        <f>SUM(C18:C21)</f>
        <v>0</v>
      </c>
    </row>
    <row r="18" spans="1:5" x14ac:dyDescent="0.2">
      <c r="A18" s="26">
        <v>3231</v>
      </c>
      <c r="B18" s="22" t="s">
        <v>390</v>
      </c>
      <c r="C18" s="147">
        <v>0</v>
      </c>
    </row>
    <row r="19" spans="1:5" x14ac:dyDescent="0.2">
      <c r="A19" s="26">
        <v>3232</v>
      </c>
      <c r="B19" s="22" t="s">
        <v>391</v>
      </c>
      <c r="C19" s="147">
        <v>0</v>
      </c>
      <c r="E19" s="14"/>
    </row>
    <row r="20" spans="1:5" x14ac:dyDescent="0.2">
      <c r="A20" s="26">
        <v>3233</v>
      </c>
      <c r="B20" s="22" t="s">
        <v>392</v>
      </c>
      <c r="C20" s="147">
        <v>0</v>
      </c>
    </row>
    <row r="21" spans="1:5" x14ac:dyDescent="0.2">
      <c r="A21" s="26">
        <v>3239</v>
      </c>
      <c r="B21" s="22" t="s">
        <v>393</v>
      </c>
      <c r="C21" s="147">
        <v>0</v>
      </c>
    </row>
    <row r="22" spans="1:5" x14ac:dyDescent="0.2">
      <c r="A22" s="26">
        <v>3240</v>
      </c>
      <c r="B22" s="22" t="s">
        <v>394</v>
      </c>
      <c r="C22" s="147">
        <f>SUM(C23:C25)</f>
        <v>0</v>
      </c>
    </row>
    <row r="23" spans="1:5" x14ac:dyDescent="0.2">
      <c r="A23" s="26">
        <v>3241</v>
      </c>
      <c r="B23" s="22" t="s">
        <v>395</v>
      </c>
      <c r="C23" s="147">
        <v>0</v>
      </c>
    </row>
    <row r="24" spans="1:5" x14ac:dyDescent="0.2">
      <c r="A24" s="26">
        <v>3242</v>
      </c>
      <c r="B24" s="22" t="s">
        <v>396</v>
      </c>
      <c r="C24" s="147">
        <v>0</v>
      </c>
    </row>
    <row r="25" spans="1:5" x14ac:dyDescent="0.2">
      <c r="A25" s="26">
        <v>3243</v>
      </c>
      <c r="B25" s="22" t="s">
        <v>397</v>
      </c>
      <c r="C25" s="147">
        <v>0</v>
      </c>
    </row>
    <row r="26" spans="1:5" x14ac:dyDescent="0.2">
      <c r="A26" s="26">
        <v>3250</v>
      </c>
      <c r="B26" s="22" t="s">
        <v>398</v>
      </c>
      <c r="C26" s="147">
        <f>SUM(C27:C29)</f>
        <v>0</v>
      </c>
    </row>
    <row r="27" spans="1:5" x14ac:dyDescent="0.2">
      <c r="A27" s="26">
        <v>3251</v>
      </c>
      <c r="B27" s="22" t="s">
        <v>399</v>
      </c>
      <c r="C27" s="147">
        <v>0</v>
      </c>
    </row>
    <row r="28" spans="1:5" x14ac:dyDescent="0.2">
      <c r="A28" s="26">
        <v>3252</v>
      </c>
      <c r="B28" s="22" t="s">
        <v>400</v>
      </c>
      <c r="C28" s="147">
        <v>0</v>
      </c>
    </row>
    <row r="29" spans="1:5" x14ac:dyDescent="0.2">
      <c r="A29" s="26">
        <v>3253</v>
      </c>
      <c r="B29" s="22" t="s">
        <v>595</v>
      </c>
      <c r="C29" s="147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64" zoomScaleNormal="100" workbookViewId="0">
      <selection activeCell="I71" sqref="I71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3" t="s">
        <v>596</v>
      </c>
      <c r="B1" s="173"/>
      <c r="C1" s="173"/>
      <c r="D1" s="20" t="s">
        <v>498</v>
      </c>
      <c r="E1" s="21">
        <v>2025</v>
      </c>
    </row>
    <row r="2" spans="1:5" s="28" customFormat="1" ht="18.95" customHeight="1" x14ac:dyDescent="0.25">
      <c r="A2" s="173" t="s">
        <v>505</v>
      </c>
      <c r="B2" s="173"/>
      <c r="C2" s="173"/>
      <c r="D2" s="20" t="s">
        <v>499</v>
      </c>
      <c r="E2" s="21" t="s">
        <v>501</v>
      </c>
    </row>
    <row r="3" spans="1:5" s="28" customFormat="1" ht="18.95" customHeight="1" x14ac:dyDescent="0.25">
      <c r="A3" s="173" t="s">
        <v>597</v>
      </c>
      <c r="B3" s="173"/>
      <c r="C3" s="173"/>
      <c r="D3" s="20" t="s">
        <v>500</v>
      </c>
      <c r="E3" s="21">
        <v>4</v>
      </c>
    </row>
    <row r="4" spans="1:5" s="28" customFormat="1" ht="18.95" customHeight="1" x14ac:dyDescent="0.25">
      <c r="A4" s="173" t="s">
        <v>516</v>
      </c>
      <c r="B4" s="173"/>
      <c r="C4" s="173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7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8"/>
    </row>
    <row r="9" spans="1:5" x14ac:dyDescent="0.2">
      <c r="A9" s="26">
        <v>1111</v>
      </c>
      <c r="B9" s="22" t="s">
        <v>401</v>
      </c>
      <c r="C9" s="147">
        <v>0</v>
      </c>
      <c r="D9" s="147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7">
        <v>16336980.859999999</v>
      </c>
      <c r="D10" s="147">
        <v>9094754.9900000002</v>
      </c>
    </row>
    <row r="11" spans="1:5" x14ac:dyDescent="0.2">
      <c r="A11" s="26">
        <v>1113</v>
      </c>
      <c r="B11" s="22" t="s">
        <v>403</v>
      </c>
      <c r="C11" s="147">
        <v>0</v>
      </c>
      <c r="D11" s="147">
        <v>0</v>
      </c>
    </row>
    <row r="12" spans="1:5" x14ac:dyDescent="0.2">
      <c r="A12" s="26">
        <v>1114</v>
      </c>
      <c r="B12" s="22" t="s">
        <v>117</v>
      </c>
      <c r="C12" s="147">
        <v>-243521.86</v>
      </c>
      <c r="D12" s="147">
        <v>-243521.86</v>
      </c>
    </row>
    <row r="13" spans="1:5" x14ac:dyDescent="0.2">
      <c r="A13" s="26">
        <v>1115</v>
      </c>
      <c r="B13" s="22" t="s">
        <v>118</v>
      </c>
      <c r="C13" s="147">
        <v>0</v>
      </c>
      <c r="D13" s="147">
        <v>0</v>
      </c>
    </row>
    <row r="14" spans="1:5" x14ac:dyDescent="0.2">
      <c r="A14" s="26">
        <v>1116</v>
      </c>
      <c r="B14" s="22" t="s">
        <v>404</v>
      </c>
      <c r="C14" s="147">
        <v>0</v>
      </c>
      <c r="D14" s="147">
        <v>0</v>
      </c>
    </row>
    <row r="15" spans="1:5" x14ac:dyDescent="0.2">
      <c r="A15" s="26">
        <v>1119</v>
      </c>
      <c r="B15" s="22" t="s">
        <v>405</v>
      </c>
      <c r="C15" s="147">
        <v>0</v>
      </c>
      <c r="D15" s="147">
        <v>0</v>
      </c>
    </row>
    <row r="16" spans="1:5" x14ac:dyDescent="0.2">
      <c r="A16" s="33">
        <v>1110</v>
      </c>
      <c r="B16" s="34" t="s">
        <v>519</v>
      </c>
      <c r="C16" s="148">
        <f>SUM(C9:C15)</f>
        <v>16093459</v>
      </c>
      <c r="D16" s="148">
        <f>SUM(D9:D15)</f>
        <v>8851233.1300000008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8">
        <f>SUM(C22:C28)</f>
        <v>17167080.359999999</v>
      </c>
      <c r="D21" s="148">
        <f>SUM(D22:D28)</f>
        <v>34721975.980000004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7">
        <v>0</v>
      </c>
      <c r="D22" s="147">
        <v>0</v>
      </c>
    </row>
    <row r="23" spans="1:5" x14ac:dyDescent="0.2">
      <c r="A23" s="26">
        <v>1232</v>
      </c>
      <c r="B23" s="22" t="s">
        <v>151</v>
      </c>
      <c r="C23" s="147">
        <v>0</v>
      </c>
      <c r="D23" s="147">
        <v>0</v>
      </c>
    </row>
    <row r="24" spans="1:5" x14ac:dyDescent="0.2">
      <c r="A24" s="26">
        <v>1233</v>
      </c>
      <c r="B24" s="22" t="s">
        <v>152</v>
      </c>
      <c r="C24" s="147">
        <v>0</v>
      </c>
      <c r="D24" s="147">
        <v>0</v>
      </c>
    </row>
    <row r="25" spans="1:5" x14ac:dyDescent="0.2">
      <c r="A25" s="26">
        <v>1234</v>
      </c>
      <c r="B25" s="22" t="s">
        <v>153</v>
      </c>
      <c r="C25" s="147">
        <v>0</v>
      </c>
      <c r="D25" s="147">
        <v>0</v>
      </c>
    </row>
    <row r="26" spans="1:5" x14ac:dyDescent="0.2">
      <c r="A26" s="26">
        <v>1235</v>
      </c>
      <c r="B26" s="22" t="s">
        <v>154</v>
      </c>
      <c r="C26" s="147">
        <v>16782264.829999998</v>
      </c>
      <c r="D26" s="147">
        <v>32349442.890000001</v>
      </c>
    </row>
    <row r="27" spans="1:5" x14ac:dyDescent="0.2">
      <c r="A27" s="26">
        <v>1236</v>
      </c>
      <c r="B27" s="22" t="s">
        <v>155</v>
      </c>
      <c r="C27" s="147">
        <v>384815.53</v>
      </c>
      <c r="D27" s="147">
        <v>2372533.09</v>
      </c>
    </row>
    <row r="28" spans="1:5" x14ac:dyDescent="0.2">
      <c r="A28" s="26">
        <v>1239</v>
      </c>
      <c r="B28" s="22" t="s">
        <v>156</v>
      </c>
      <c r="C28" s="147">
        <v>0</v>
      </c>
      <c r="D28" s="147">
        <v>0</v>
      </c>
    </row>
    <row r="29" spans="1:5" x14ac:dyDescent="0.2">
      <c r="A29" s="33">
        <v>1240</v>
      </c>
      <c r="B29" s="34" t="s">
        <v>157</v>
      </c>
      <c r="C29" s="148">
        <f>SUM(C30:C37)</f>
        <v>1473011.55</v>
      </c>
      <c r="D29" s="148">
        <f>SUM(D30:D37)</f>
        <v>5057607.93</v>
      </c>
    </row>
    <row r="30" spans="1:5" x14ac:dyDescent="0.2">
      <c r="A30" s="26">
        <v>1241</v>
      </c>
      <c r="B30" s="22" t="s">
        <v>158</v>
      </c>
      <c r="C30" s="147">
        <v>514896.97</v>
      </c>
      <c r="D30" s="147">
        <v>593694.34</v>
      </c>
    </row>
    <row r="31" spans="1:5" x14ac:dyDescent="0.2">
      <c r="A31" s="26">
        <v>1242</v>
      </c>
      <c r="B31" s="22" t="s">
        <v>159</v>
      </c>
      <c r="C31" s="147">
        <v>12998.01</v>
      </c>
      <c r="D31" s="147">
        <v>29619.75</v>
      </c>
    </row>
    <row r="32" spans="1:5" x14ac:dyDescent="0.2">
      <c r="A32" s="26">
        <v>1243</v>
      </c>
      <c r="B32" s="22" t="s">
        <v>160</v>
      </c>
      <c r="C32" s="147">
        <v>0</v>
      </c>
      <c r="D32" s="147">
        <v>109753</v>
      </c>
    </row>
    <row r="33" spans="1:5" x14ac:dyDescent="0.2">
      <c r="A33" s="26">
        <v>1244</v>
      </c>
      <c r="B33" s="22" t="s">
        <v>161</v>
      </c>
      <c r="C33" s="147">
        <v>835000</v>
      </c>
      <c r="D33" s="147">
        <v>3912495</v>
      </c>
    </row>
    <row r="34" spans="1:5" x14ac:dyDescent="0.2">
      <c r="A34" s="26">
        <v>1245</v>
      </c>
      <c r="B34" s="22" t="s">
        <v>162</v>
      </c>
      <c r="C34" s="147">
        <v>0</v>
      </c>
      <c r="D34" s="147">
        <v>0</v>
      </c>
    </row>
    <row r="35" spans="1:5" x14ac:dyDescent="0.2">
      <c r="A35" s="26">
        <v>1246</v>
      </c>
      <c r="B35" s="22" t="s">
        <v>163</v>
      </c>
      <c r="C35" s="147">
        <v>110116.57</v>
      </c>
      <c r="D35" s="147">
        <v>412045.84</v>
      </c>
    </row>
    <row r="36" spans="1:5" x14ac:dyDescent="0.2">
      <c r="A36" s="26">
        <v>1247</v>
      </c>
      <c r="B36" s="22" t="s">
        <v>164</v>
      </c>
      <c r="C36" s="147">
        <v>0</v>
      </c>
      <c r="D36" s="147">
        <v>0</v>
      </c>
    </row>
    <row r="37" spans="1:5" x14ac:dyDescent="0.2">
      <c r="A37" s="26">
        <v>1248</v>
      </c>
      <c r="B37" s="22" t="s">
        <v>165</v>
      </c>
      <c r="C37" s="147">
        <v>0</v>
      </c>
      <c r="D37" s="147">
        <v>0</v>
      </c>
    </row>
    <row r="38" spans="1:5" x14ac:dyDescent="0.2">
      <c r="A38" s="118">
        <v>1250</v>
      </c>
      <c r="B38" s="119" t="s">
        <v>167</v>
      </c>
      <c r="C38" s="149">
        <f>SUM(C39:C43)</f>
        <v>0</v>
      </c>
      <c r="D38" s="149">
        <f>SUM(D39:D43)</f>
        <v>0</v>
      </c>
    </row>
    <row r="39" spans="1:5" x14ac:dyDescent="0.2">
      <c r="A39" s="120">
        <v>1251</v>
      </c>
      <c r="B39" s="121" t="s">
        <v>168</v>
      </c>
      <c r="C39" s="150">
        <v>0</v>
      </c>
      <c r="D39" s="150">
        <v>0</v>
      </c>
    </row>
    <row r="40" spans="1:5" x14ac:dyDescent="0.2">
      <c r="A40" s="120">
        <v>1252</v>
      </c>
      <c r="B40" s="121" t="s">
        <v>169</v>
      </c>
      <c r="C40" s="150">
        <v>0</v>
      </c>
      <c r="D40" s="150">
        <v>0</v>
      </c>
    </row>
    <row r="41" spans="1:5" x14ac:dyDescent="0.2">
      <c r="A41" s="120">
        <v>1253</v>
      </c>
      <c r="B41" s="121" t="s">
        <v>170</v>
      </c>
      <c r="C41" s="150">
        <v>0</v>
      </c>
      <c r="D41" s="150">
        <v>0</v>
      </c>
    </row>
    <row r="42" spans="1:5" x14ac:dyDescent="0.2">
      <c r="A42" s="120">
        <v>1254</v>
      </c>
      <c r="B42" s="121" t="s">
        <v>171</v>
      </c>
      <c r="C42" s="150">
        <v>0</v>
      </c>
      <c r="D42" s="150">
        <v>0</v>
      </c>
    </row>
    <row r="43" spans="1:5" x14ac:dyDescent="0.2">
      <c r="A43" s="120">
        <v>1259</v>
      </c>
      <c r="B43" s="121" t="s">
        <v>172</v>
      </c>
      <c r="C43" s="150">
        <v>0</v>
      </c>
      <c r="D43" s="150">
        <v>0</v>
      </c>
    </row>
    <row r="44" spans="1:5" x14ac:dyDescent="0.2">
      <c r="B44" s="82" t="s">
        <v>520</v>
      </c>
      <c r="C44" s="148">
        <f>C21+C29+C38</f>
        <v>18640091.91</v>
      </c>
      <c r="D44" s="148">
        <f>D21+D29+D38</f>
        <v>39779583.910000004</v>
      </c>
    </row>
    <row r="45" spans="1:5" x14ac:dyDescent="0.2">
      <c r="E45" s="136"/>
    </row>
    <row r="46" spans="1:5" x14ac:dyDescent="0.2">
      <c r="A46" s="24" t="s">
        <v>586</v>
      </c>
      <c r="B46" s="24"/>
      <c r="C46" s="24"/>
      <c r="D46" s="24"/>
      <c r="E46" s="137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8"/>
    </row>
    <row r="48" spans="1:5" x14ac:dyDescent="0.2">
      <c r="A48" s="33">
        <v>3210</v>
      </c>
      <c r="B48" s="34" t="s">
        <v>521</v>
      </c>
      <c r="C48" s="148">
        <v>29570313.010000002</v>
      </c>
      <c r="D48" s="148">
        <v>21745447.129999999</v>
      </c>
      <c r="E48" s="136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8">
        <f>C54+C66+C94+C97+C50</f>
        <v>2782114.3000000003</v>
      </c>
      <c r="D49" s="148">
        <f>D54+D66+D94+D97+D50</f>
        <v>2661348.5600000005</v>
      </c>
    </row>
    <row r="50" spans="1:4" x14ac:dyDescent="0.2">
      <c r="A50" s="96">
        <v>5100</v>
      </c>
      <c r="B50" s="97" t="s">
        <v>278</v>
      </c>
      <c r="C50" s="151">
        <f>SUM(C53+C51)</f>
        <v>0</v>
      </c>
      <c r="D50" s="151">
        <f>SUM(D53+D51)</f>
        <v>0</v>
      </c>
    </row>
    <row r="51" spans="1:4" x14ac:dyDescent="0.2">
      <c r="A51" s="123">
        <v>5120</v>
      </c>
      <c r="B51" s="134" t="s">
        <v>145</v>
      </c>
      <c r="C51" s="152">
        <f>C52</f>
        <v>0</v>
      </c>
      <c r="D51" s="152">
        <f>D52</f>
        <v>0</v>
      </c>
    </row>
    <row r="52" spans="1:4" x14ac:dyDescent="0.2">
      <c r="A52" s="116">
        <v>5120</v>
      </c>
      <c r="B52" s="135" t="s">
        <v>145</v>
      </c>
      <c r="C52" s="146">
        <v>0</v>
      </c>
      <c r="D52" s="146">
        <v>0</v>
      </c>
    </row>
    <row r="53" spans="1:4" x14ac:dyDescent="0.2">
      <c r="A53" s="98">
        <v>5130</v>
      </c>
      <c r="B53" s="99" t="s">
        <v>539</v>
      </c>
      <c r="C53" s="153">
        <v>0</v>
      </c>
      <c r="D53" s="153">
        <v>0</v>
      </c>
    </row>
    <row r="54" spans="1:4" x14ac:dyDescent="0.2">
      <c r="A54" s="33">
        <v>5400</v>
      </c>
      <c r="B54" s="34" t="s">
        <v>343</v>
      </c>
      <c r="C54" s="148">
        <f>C55+C57+C59+C61+C63</f>
        <v>79144.44</v>
      </c>
      <c r="D54" s="148">
        <f>D55+D57+D59+D61+D63</f>
        <v>0</v>
      </c>
    </row>
    <row r="55" spans="1:4" x14ac:dyDescent="0.2">
      <c r="A55" s="26">
        <v>5410</v>
      </c>
      <c r="B55" s="22" t="s">
        <v>511</v>
      </c>
      <c r="C55" s="147">
        <f>C56</f>
        <v>79144.44</v>
      </c>
      <c r="D55" s="147">
        <f>D56</f>
        <v>0</v>
      </c>
    </row>
    <row r="56" spans="1:4" x14ac:dyDescent="0.2">
      <c r="A56" s="26">
        <v>5411</v>
      </c>
      <c r="B56" s="22" t="s">
        <v>345</v>
      </c>
      <c r="C56" s="147">
        <v>79144.44</v>
      </c>
      <c r="D56" s="147">
        <v>0</v>
      </c>
    </row>
    <row r="57" spans="1:4" x14ac:dyDescent="0.2">
      <c r="A57" s="26">
        <v>5420</v>
      </c>
      <c r="B57" s="22" t="s">
        <v>512</v>
      </c>
      <c r="C57" s="147">
        <f>C58</f>
        <v>0</v>
      </c>
      <c r="D57" s="147">
        <f>D58</f>
        <v>0</v>
      </c>
    </row>
    <row r="58" spans="1:4" x14ac:dyDescent="0.2">
      <c r="A58" s="26">
        <v>5421</v>
      </c>
      <c r="B58" s="22" t="s">
        <v>348</v>
      </c>
      <c r="C58" s="147">
        <v>0</v>
      </c>
      <c r="D58" s="147">
        <v>0</v>
      </c>
    </row>
    <row r="59" spans="1:4" x14ac:dyDescent="0.2">
      <c r="A59" s="26">
        <v>5430</v>
      </c>
      <c r="B59" s="22" t="s">
        <v>513</v>
      </c>
      <c r="C59" s="147">
        <f>C60</f>
        <v>0</v>
      </c>
      <c r="D59" s="147">
        <f>D60</f>
        <v>0</v>
      </c>
    </row>
    <row r="60" spans="1:4" x14ac:dyDescent="0.2">
      <c r="A60" s="26">
        <v>5431</v>
      </c>
      <c r="B60" s="22" t="s">
        <v>351</v>
      </c>
      <c r="C60" s="147">
        <v>0</v>
      </c>
      <c r="D60" s="147">
        <v>0</v>
      </c>
    </row>
    <row r="61" spans="1:4" x14ac:dyDescent="0.2">
      <c r="A61" s="26">
        <v>5440</v>
      </c>
      <c r="B61" s="22" t="s">
        <v>514</v>
      </c>
      <c r="C61" s="147">
        <f>C62</f>
        <v>0</v>
      </c>
      <c r="D61" s="147">
        <f>D62</f>
        <v>0</v>
      </c>
    </row>
    <row r="62" spans="1:4" x14ac:dyDescent="0.2">
      <c r="A62" s="26">
        <v>5441</v>
      </c>
      <c r="B62" s="22" t="s">
        <v>514</v>
      </c>
      <c r="C62" s="147">
        <v>0</v>
      </c>
      <c r="D62" s="147">
        <v>0</v>
      </c>
    </row>
    <row r="63" spans="1:4" x14ac:dyDescent="0.2">
      <c r="A63" s="26">
        <v>5450</v>
      </c>
      <c r="B63" s="22" t="s">
        <v>515</v>
      </c>
      <c r="C63" s="147">
        <f>SUM(C64:C65)</f>
        <v>0</v>
      </c>
      <c r="D63" s="147">
        <f>SUM(D64:D65)</f>
        <v>0</v>
      </c>
    </row>
    <row r="64" spans="1:4" x14ac:dyDescent="0.2">
      <c r="A64" s="26">
        <v>5451</v>
      </c>
      <c r="B64" s="22" t="s">
        <v>355</v>
      </c>
      <c r="C64" s="147">
        <v>0</v>
      </c>
      <c r="D64" s="147">
        <v>0</v>
      </c>
    </row>
    <row r="65" spans="1:4" x14ac:dyDescent="0.2">
      <c r="A65" s="26">
        <v>5452</v>
      </c>
      <c r="B65" s="22" t="s">
        <v>356</v>
      </c>
      <c r="C65" s="147">
        <v>0</v>
      </c>
      <c r="D65" s="147">
        <v>0</v>
      </c>
    </row>
    <row r="66" spans="1:4" x14ac:dyDescent="0.2">
      <c r="A66" s="33">
        <v>5500</v>
      </c>
      <c r="B66" s="34" t="s">
        <v>357</v>
      </c>
      <c r="C66" s="148">
        <f>C67+C76+C79+C85</f>
        <v>2522319.8600000003</v>
      </c>
      <c r="D66" s="148">
        <f>D67+D76+D79+D85</f>
        <v>2226949.6300000004</v>
      </c>
    </row>
    <row r="67" spans="1:4" x14ac:dyDescent="0.2">
      <c r="A67" s="26">
        <v>5510</v>
      </c>
      <c r="B67" s="22" t="s">
        <v>358</v>
      </c>
      <c r="C67" s="147">
        <f>SUM(C68:C75)</f>
        <v>2522319.8600000003</v>
      </c>
      <c r="D67" s="147">
        <f>SUM(D68:D75)</f>
        <v>2226949.6300000004</v>
      </c>
    </row>
    <row r="68" spans="1:4" x14ac:dyDescent="0.2">
      <c r="A68" s="26">
        <v>5511</v>
      </c>
      <c r="B68" s="22" t="s">
        <v>359</v>
      </c>
      <c r="C68" s="147">
        <v>0</v>
      </c>
      <c r="D68" s="147">
        <v>0</v>
      </c>
    </row>
    <row r="69" spans="1:4" x14ac:dyDescent="0.2">
      <c r="A69" s="26">
        <v>5512</v>
      </c>
      <c r="B69" s="22" t="s">
        <v>360</v>
      </c>
      <c r="C69" s="147">
        <v>0</v>
      </c>
      <c r="D69" s="147">
        <v>0</v>
      </c>
    </row>
    <row r="70" spans="1:4" x14ac:dyDescent="0.2">
      <c r="A70" s="26">
        <v>5513</v>
      </c>
      <c r="B70" s="22" t="s">
        <v>361</v>
      </c>
      <c r="C70" s="147">
        <v>0</v>
      </c>
      <c r="D70" s="147">
        <v>0</v>
      </c>
    </row>
    <row r="71" spans="1:4" x14ac:dyDescent="0.2">
      <c r="A71" s="26">
        <v>5514</v>
      </c>
      <c r="B71" s="22" t="s">
        <v>362</v>
      </c>
      <c r="C71" s="147">
        <v>0</v>
      </c>
      <c r="D71" s="147">
        <v>0</v>
      </c>
    </row>
    <row r="72" spans="1:4" x14ac:dyDescent="0.2">
      <c r="A72" s="26">
        <v>5515</v>
      </c>
      <c r="B72" s="22" t="s">
        <v>363</v>
      </c>
      <c r="C72" s="147">
        <v>2508106.16</v>
      </c>
      <c r="D72" s="147">
        <v>2212735.9300000002</v>
      </c>
    </row>
    <row r="73" spans="1:4" x14ac:dyDescent="0.2">
      <c r="A73" s="26">
        <v>5516</v>
      </c>
      <c r="B73" s="22" t="s">
        <v>364</v>
      </c>
      <c r="C73" s="147">
        <v>0</v>
      </c>
      <c r="D73" s="147">
        <v>0</v>
      </c>
    </row>
    <row r="74" spans="1:4" x14ac:dyDescent="0.2">
      <c r="A74" s="26">
        <v>5517</v>
      </c>
      <c r="B74" s="22" t="s">
        <v>365</v>
      </c>
      <c r="C74" s="147">
        <v>14213.7</v>
      </c>
      <c r="D74" s="147">
        <v>14213.7</v>
      </c>
    </row>
    <row r="75" spans="1:4" x14ac:dyDescent="0.2">
      <c r="A75" s="26">
        <v>5518</v>
      </c>
      <c r="B75" s="22" t="s">
        <v>41</v>
      </c>
      <c r="C75" s="147">
        <v>0</v>
      </c>
      <c r="D75" s="147">
        <v>0</v>
      </c>
    </row>
    <row r="76" spans="1:4" x14ac:dyDescent="0.2">
      <c r="A76" s="26">
        <v>5520</v>
      </c>
      <c r="B76" s="22" t="s">
        <v>40</v>
      </c>
      <c r="C76" s="147">
        <f>SUM(C77:C78)</f>
        <v>0</v>
      </c>
      <c r="D76" s="147">
        <f>SUM(D77:D78)</f>
        <v>0</v>
      </c>
    </row>
    <row r="77" spans="1:4" x14ac:dyDescent="0.2">
      <c r="A77" s="26">
        <v>5521</v>
      </c>
      <c r="B77" s="22" t="s">
        <v>366</v>
      </c>
      <c r="C77" s="147">
        <v>0</v>
      </c>
      <c r="D77" s="147">
        <v>0</v>
      </c>
    </row>
    <row r="78" spans="1:4" x14ac:dyDescent="0.2">
      <c r="A78" s="26">
        <v>5522</v>
      </c>
      <c r="B78" s="22" t="s">
        <v>367</v>
      </c>
      <c r="C78" s="147">
        <v>0</v>
      </c>
      <c r="D78" s="147">
        <v>0</v>
      </c>
    </row>
    <row r="79" spans="1:4" x14ac:dyDescent="0.2">
      <c r="A79" s="26">
        <v>5530</v>
      </c>
      <c r="B79" s="22" t="s">
        <v>368</v>
      </c>
      <c r="C79" s="147">
        <f>SUM(C80:C84)</f>
        <v>0</v>
      </c>
      <c r="D79" s="147">
        <f>SUM(D80:D84)</f>
        <v>0</v>
      </c>
    </row>
    <row r="80" spans="1:4" x14ac:dyDescent="0.2">
      <c r="A80" s="26">
        <v>5531</v>
      </c>
      <c r="B80" s="22" t="s">
        <v>369</v>
      </c>
      <c r="C80" s="147">
        <v>0</v>
      </c>
      <c r="D80" s="147">
        <v>0</v>
      </c>
    </row>
    <row r="81" spans="1:4" x14ac:dyDescent="0.2">
      <c r="A81" s="26">
        <v>5532</v>
      </c>
      <c r="B81" s="22" t="s">
        <v>370</v>
      </c>
      <c r="C81" s="147">
        <v>0</v>
      </c>
      <c r="D81" s="147">
        <v>0</v>
      </c>
    </row>
    <row r="82" spans="1:4" x14ac:dyDescent="0.2">
      <c r="A82" s="26">
        <v>5533</v>
      </c>
      <c r="B82" s="22" t="s">
        <v>371</v>
      </c>
      <c r="C82" s="147">
        <v>0</v>
      </c>
      <c r="D82" s="147">
        <v>0</v>
      </c>
    </row>
    <row r="83" spans="1:4" x14ac:dyDescent="0.2">
      <c r="A83" s="26">
        <v>5534</v>
      </c>
      <c r="B83" s="22" t="s">
        <v>372</v>
      </c>
      <c r="C83" s="147">
        <v>0</v>
      </c>
      <c r="D83" s="147">
        <v>0</v>
      </c>
    </row>
    <row r="84" spans="1:4" x14ac:dyDescent="0.2">
      <c r="A84" s="26">
        <v>5535</v>
      </c>
      <c r="B84" s="22" t="s">
        <v>373</v>
      </c>
      <c r="C84" s="147">
        <v>0</v>
      </c>
      <c r="D84" s="147">
        <v>0</v>
      </c>
    </row>
    <row r="85" spans="1:4" x14ac:dyDescent="0.2">
      <c r="A85" s="26">
        <v>5590</v>
      </c>
      <c r="B85" s="22" t="s">
        <v>374</v>
      </c>
      <c r="C85" s="147">
        <f>SUM(C86:C93)</f>
        <v>0</v>
      </c>
      <c r="D85" s="147">
        <f>SUM(D86:D93)</f>
        <v>0</v>
      </c>
    </row>
    <row r="86" spans="1:4" x14ac:dyDescent="0.2">
      <c r="A86" s="26">
        <v>5591</v>
      </c>
      <c r="B86" s="22" t="s">
        <v>375</v>
      </c>
      <c r="C86" s="147">
        <v>0</v>
      </c>
      <c r="D86" s="147">
        <v>0</v>
      </c>
    </row>
    <row r="87" spans="1:4" x14ac:dyDescent="0.2">
      <c r="A87" s="26">
        <v>5592</v>
      </c>
      <c r="B87" s="22" t="s">
        <v>376</v>
      </c>
      <c r="C87" s="147">
        <v>0</v>
      </c>
      <c r="D87" s="147">
        <v>0</v>
      </c>
    </row>
    <row r="88" spans="1:4" x14ac:dyDescent="0.2">
      <c r="A88" s="26">
        <v>5593</v>
      </c>
      <c r="B88" s="22" t="s">
        <v>377</v>
      </c>
      <c r="C88" s="147">
        <v>0</v>
      </c>
      <c r="D88" s="147">
        <v>0</v>
      </c>
    </row>
    <row r="89" spans="1:4" x14ac:dyDescent="0.2">
      <c r="A89" s="26">
        <v>5594</v>
      </c>
      <c r="B89" s="22" t="s">
        <v>378</v>
      </c>
      <c r="C89" s="147">
        <v>0</v>
      </c>
      <c r="D89" s="147">
        <v>0</v>
      </c>
    </row>
    <row r="90" spans="1:4" x14ac:dyDescent="0.2">
      <c r="A90" s="26">
        <v>5595</v>
      </c>
      <c r="B90" s="22" t="s">
        <v>379</v>
      </c>
      <c r="C90" s="147">
        <v>0</v>
      </c>
      <c r="D90" s="147">
        <v>0</v>
      </c>
    </row>
    <row r="91" spans="1:4" x14ac:dyDescent="0.2">
      <c r="A91" s="26">
        <v>5596</v>
      </c>
      <c r="B91" s="22" t="s">
        <v>274</v>
      </c>
      <c r="C91" s="147">
        <v>0</v>
      </c>
      <c r="D91" s="147">
        <v>0</v>
      </c>
    </row>
    <row r="92" spans="1:4" x14ac:dyDescent="0.2">
      <c r="A92" s="26">
        <v>5597</v>
      </c>
      <c r="B92" s="22" t="s">
        <v>380</v>
      </c>
      <c r="C92" s="147">
        <v>0</v>
      </c>
      <c r="D92" s="147">
        <v>0</v>
      </c>
    </row>
    <row r="93" spans="1:4" x14ac:dyDescent="0.2">
      <c r="A93" s="26">
        <v>5599</v>
      </c>
      <c r="B93" s="22" t="s">
        <v>381</v>
      </c>
      <c r="C93" s="147">
        <v>0</v>
      </c>
      <c r="D93" s="147">
        <v>0</v>
      </c>
    </row>
    <row r="94" spans="1:4" x14ac:dyDescent="0.2">
      <c r="A94" s="33">
        <v>5600</v>
      </c>
      <c r="B94" s="34" t="s">
        <v>39</v>
      </c>
      <c r="C94" s="148">
        <f>C95</f>
        <v>0</v>
      </c>
      <c r="D94" s="148">
        <f>D95</f>
        <v>0</v>
      </c>
    </row>
    <row r="95" spans="1:4" x14ac:dyDescent="0.2">
      <c r="A95" s="26">
        <v>5610</v>
      </c>
      <c r="B95" s="22" t="s">
        <v>382</v>
      </c>
      <c r="C95" s="147">
        <f>C96</f>
        <v>0</v>
      </c>
      <c r="D95" s="147">
        <f>D96</f>
        <v>0</v>
      </c>
    </row>
    <row r="96" spans="1:4" x14ac:dyDescent="0.2">
      <c r="A96" s="26">
        <v>5611</v>
      </c>
      <c r="B96" s="22" t="s">
        <v>383</v>
      </c>
      <c r="C96" s="147">
        <v>0</v>
      </c>
      <c r="D96" s="147">
        <v>0</v>
      </c>
    </row>
    <row r="97" spans="1:4" x14ac:dyDescent="0.2">
      <c r="A97" s="33">
        <v>2110</v>
      </c>
      <c r="B97" s="85" t="s">
        <v>522</v>
      </c>
      <c r="C97" s="148">
        <f>SUM(C98:C102)</f>
        <v>180650</v>
      </c>
      <c r="D97" s="148">
        <f>SUM(D98:D102)</f>
        <v>434398.93</v>
      </c>
    </row>
    <row r="98" spans="1:4" x14ac:dyDescent="0.2">
      <c r="A98" s="26">
        <v>2111</v>
      </c>
      <c r="B98" s="22" t="s">
        <v>523</v>
      </c>
      <c r="C98" s="147">
        <v>0</v>
      </c>
      <c r="D98" s="147">
        <v>0</v>
      </c>
    </row>
    <row r="99" spans="1:4" x14ac:dyDescent="0.2">
      <c r="A99" s="26">
        <v>2112</v>
      </c>
      <c r="B99" s="22" t="s">
        <v>524</v>
      </c>
      <c r="C99" s="147">
        <v>0</v>
      </c>
      <c r="D99" s="147">
        <v>100566.39999999999</v>
      </c>
    </row>
    <row r="100" spans="1:4" x14ac:dyDescent="0.2">
      <c r="A100" s="26">
        <v>2112</v>
      </c>
      <c r="B100" s="22" t="s">
        <v>525</v>
      </c>
      <c r="C100" s="147">
        <v>180650</v>
      </c>
      <c r="D100" s="147">
        <v>332151.34000000003</v>
      </c>
    </row>
    <row r="101" spans="1:4" x14ac:dyDescent="0.2">
      <c r="A101" s="26">
        <v>2115</v>
      </c>
      <c r="B101" s="22" t="s">
        <v>526</v>
      </c>
      <c r="C101" s="147">
        <v>0</v>
      </c>
      <c r="D101" s="147">
        <v>1681.19</v>
      </c>
    </row>
    <row r="102" spans="1:4" x14ac:dyDescent="0.2">
      <c r="A102" s="26">
        <v>2114</v>
      </c>
      <c r="B102" s="22" t="s">
        <v>527</v>
      </c>
      <c r="C102" s="147">
        <v>0</v>
      </c>
      <c r="D102" s="147">
        <v>0</v>
      </c>
    </row>
    <row r="103" spans="1:4" x14ac:dyDescent="0.2">
      <c r="A103" s="98"/>
      <c r="B103" s="102" t="s">
        <v>540</v>
      </c>
      <c r="C103" s="151">
        <f>+C104</f>
        <v>0</v>
      </c>
      <c r="D103" s="151">
        <f>+D104</f>
        <v>0</v>
      </c>
    </row>
    <row r="104" spans="1:4" x14ac:dyDescent="0.2">
      <c r="A104" s="96">
        <v>1270</v>
      </c>
      <c r="B104" s="97" t="s">
        <v>173</v>
      </c>
      <c r="C104" s="154">
        <f>+C105</f>
        <v>0</v>
      </c>
      <c r="D104" s="154">
        <f>+D105</f>
        <v>0</v>
      </c>
    </row>
    <row r="105" spans="1:4" x14ac:dyDescent="0.2">
      <c r="A105" s="98">
        <v>1273</v>
      </c>
      <c r="B105" s="99" t="s">
        <v>541</v>
      </c>
      <c r="C105" s="155">
        <v>0</v>
      </c>
      <c r="D105" s="155">
        <v>0</v>
      </c>
    </row>
    <row r="106" spans="1:4" x14ac:dyDescent="0.2">
      <c r="A106" s="98"/>
      <c r="B106" s="102" t="s">
        <v>542</v>
      </c>
      <c r="C106" s="151">
        <f>+C107+C129</f>
        <v>0</v>
      </c>
      <c r="D106" s="151">
        <f>+D107+D129</f>
        <v>1692880.29</v>
      </c>
    </row>
    <row r="107" spans="1:4" x14ac:dyDescent="0.2">
      <c r="A107" s="96">
        <v>4300</v>
      </c>
      <c r="B107" s="100" t="s">
        <v>590</v>
      </c>
      <c r="C107" s="154">
        <f>C121+C108+C111+C117+C119</f>
        <v>0</v>
      </c>
      <c r="D107" s="156">
        <f>D121+D108+D111+D117+D119</f>
        <v>0</v>
      </c>
    </row>
    <row r="108" spans="1:4" x14ac:dyDescent="0.2">
      <c r="A108" s="96">
        <v>4310</v>
      </c>
      <c r="B108" s="100" t="s">
        <v>261</v>
      </c>
      <c r="C108" s="154">
        <f>SUM(C109:C110)</f>
        <v>0</v>
      </c>
      <c r="D108" s="154">
        <f>SUM(D109:D110)</f>
        <v>0</v>
      </c>
    </row>
    <row r="109" spans="1:4" x14ac:dyDescent="0.2">
      <c r="A109" s="98">
        <v>4311</v>
      </c>
      <c r="B109" s="101" t="s">
        <v>430</v>
      </c>
      <c r="C109" s="155">
        <v>0</v>
      </c>
      <c r="D109" s="157">
        <v>0</v>
      </c>
    </row>
    <row r="110" spans="1:4" x14ac:dyDescent="0.2">
      <c r="A110" s="98">
        <v>4319</v>
      </c>
      <c r="B110" s="101" t="s">
        <v>262</v>
      </c>
      <c r="C110" s="155">
        <v>0</v>
      </c>
      <c r="D110" s="157">
        <v>0</v>
      </c>
    </row>
    <row r="111" spans="1:4" x14ac:dyDescent="0.2">
      <c r="A111" s="96">
        <v>4320</v>
      </c>
      <c r="B111" s="100" t="s">
        <v>263</v>
      </c>
      <c r="C111" s="154">
        <f>SUM(C112:C116)</f>
        <v>0</v>
      </c>
      <c r="D111" s="154">
        <f>SUM(D112:D116)</f>
        <v>0</v>
      </c>
    </row>
    <row r="112" spans="1:4" x14ac:dyDescent="0.2">
      <c r="A112" s="98">
        <v>4321</v>
      </c>
      <c r="B112" s="101" t="s">
        <v>264</v>
      </c>
      <c r="C112" s="155">
        <v>0</v>
      </c>
      <c r="D112" s="157">
        <v>0</v>
      </c>
    </row>
    <row r="113" spans="1:4" x14ac:dyDescent="0.2">
      <c r="A113" s="98">
        <v>4322</v>
      </c>
      <c r="B113" s="101" t="s">
        <v>265</v>
      </c>
      <c r="C113" s="155">
        <v>0</v>
      </c>
      <c r="D113" s="157">
        <v>0</v>
      </c>
    </row>
    <row r="114" spans="1:4" x14ac:dyDescent="0.2">
      <c r="A114" s="98">
        <v>4323</v>
      </c>
      <c r="B114" s="101" t="s">
        <v>266</v>
      </c>
      <c r="C114" s="155">
        <v>0</v>
      </c>
      <c r="D114" s="157">
        <v>0</v>
      </c>
    </row>
    <row r="115" spans="1:4" x14ac:dyDescent="0.2">
      <c r="A115" s="98">
        <v>4324</v>
      </c>
      <c r="B115" s="101" t="s">
        <v>267</v>
      </c>
      <c r="C115" s="155">
        <v>0</v>
      </c>
      <c r="D115" s="157">
        <v>0</v>
      </c>
    </row>
    <row r="116" spans="1:4" x14ac:dyDescent="0.2">
      <c r="A116" s="98">
        <v>4325</v>
      </c>
      <c r="B116" s="101" t="s">
        <v>268</v>
      </c>
      <c r="C116" s="155">
        <v>0</v>
      </c>
      <c r="D116" s="157">
        <v>0</v>
      </c>
    </row>
    <row r="117" spans="1:4" x14ac:dyDescent="0.2">
      <c r="A117" s="96">
        <v>4330</v>
      </c>
      <c r="B117" s="100" t="s">
        <v>269</v>
      </c>
      <c r="C117" s="154">
        <f>C118</f>
        <v>0</v>
      </c>
      <c r="D117" s="154">
        <f>D118</f>
        <v>0</v>
      </c>
    </row>
    <row r="118" spans="1:4" x14ac:dyDescent="0.2">
      <c r="A118" s="98">
        <v>4331</v>
      </c>
      <c r="B118" s="101" t="s">
        <v>269</v>
      </c>
      <c r="C118" s="155">
        <v>0</v>
      </c>
      <c r="D118" s="157">
        <v>0</v>
      </c>
    </row>
    <row r="119" spans="1:4" x14ac:dyDescent="0.2">
      <c r="A119" s="96">
        <v>4340</v>
      </c>
      <c r="B119" s="100" t="s">
        <v>270</v>
      </c>
      <c r="C119" s="154">
        <f>C120</f>
        <v>0</v>
      </c>
      <c r="D119" s="154">
        <f>D120</f>
        <v>0</v>
      </c>
    </row>
    <row r="120" spans="1:4" x14ac:dyDescent="0.2">
      <c r="A120" s="98">
        <v>4341</v>
      </c>
      <c r="B120" s="101" t="s">
        <v>270</v>
      </c>
      <c r="C120" s="155">
        <v>0</v>
      </c>
      <c r="D120" s="157">
        <v>0</v>
      </c>
    </row>
    <row r="121" spans="1:4" x14ac:dyDescent="0.2">
      <c r="A121" s="123">
        <v>4390</v>
      </c>
      <c r="B121" s="124" t="s">
        <v>271</v>
      </c>
      <c r="C121" s="158">
        <f>SUM(C122:C128)</f>
        <v>0</v>
      </c>
      <c r="D121" s="158">
        <f>SUM(D122:D128)</f>
        <v>0</v>
      </c>
    </row>
    <row r="122" spans="1:4" x14ac:dyDescent="0.2">
      <c r="A122" s="79">
        <v>4392</v>
      </c>
      <c r="B122" s="122" t="s">
        <v>272</v>
      </c>
      <c r="C122" s="159">
        <v>0</v>
      </c>
      <c r="D122" s="159">
        <v>0</v>
      </c>
    </row>
    <row r="123" spans="1:4" x14ac:dyDescent="0.2">
      <c r="A123" s="79">
        <v>4393</v>
      </c>
      <c r="B123" s="122" t="s">
        <v>431</v>
      </c>
      <c r="C123" s="159">
        <v>0</v>
      </c>
      <c r="D123" s="159">
        <v>0</v>
      </c>
    </row>
    <row r="124" spans="1:4" x14ac:dyDescent="0.2">
      <c r="A124" s="79">
        <v>4394</v>
      </c>
      <c r="B124" s="122" t="s">
        <v>273</v>
      </c>
      <c r="C124" s="159">
        <v>0</v>
      </c>
      <c r="D124" s="159">
        <v>0</v>
      </c>
    </row>
    <row r="125" spans="1:4" x14ac:dyDescent="0.2">
      <c r="A125" s="79">
        <v>4395</v>
      </c>
      <c r="B125" s="122" t="s">
        <v>274</v>
      </c>
      <c r="C125" s="159">
        <v>0</v>
      </c>
      <c r="D125" s="159">
        <v>0</v>
      </c>
    </row>
    <row r="126" spans="1:4" x14ac:dyDescent="0.2">
      <c r="A126" s="79">
        <v>4396</v>
      </c>
      <c r="B126" s="122" t="s">
        <v>275</v>
      </c>
      <c r="C126" s="159">
        <v>0</v>
      </c>
      <c r="D126" s="159">
        <v>0</v>
      </c>
    </row>
    <row r="127" spans="1:4" x14ac:dyDescent="0.2">
      <c r="A127" s="79">
        <v>4397</v>
      </c>
      <c r="B127" s="122" t="s">
        <v>432</v>
      </c>
      <c r="C127" s="159">
        <v>0</v>
      </c>
      <c r="D127" s="159">
        <v>0</v>
      </c>
    </row>
    <row r="128" spans="1:4" x14ac:dyDescent="0.2">
      <c r="A128" s="98">
        <v>4399</v>
      </c>
      <c r="B128" s="101" t="s">
        <v>271</v>
      </c>
      <c r="C128" s="155">
        <v>0</v>
      </c>
      <c r="D128" s="155">
        <v>0</v>
      </c>
    </row>
    <row r="129" spans="1:4" x14ac:dyDescent="0.2">
      <c r="A129" s="33">
        <v>1120</v>
      </c>
      <c r="B129" s="85" t="s">
        <v>528</v>
      </c>
      <c r="C129" s="148">
        <f>SUM(C130:C138)</f>
        <v>0</v>
      </c>
      <c r="D129" s="148">
        <f>SUM(D130:D138)</f>
        <v>1692880.29</v>
      </c>
    </row>
    <row r="130" spans="1:4" x14ac:dyDescent="0.2">
      <c r="A130" s="26">
        <v>1124</v>
      </c>
      <c r="B130" s="86" t="s">
        <v>529</v>
      </c>
      <c r="C130" s="160">
        <v>0</v>
      </c>
      <c r="D130" s="147">
        <v>0</v>
      </c>
    </row>
    <row r="131" spans="1:4" x14ac:dyDescent="0.2">
      <c r="A131" s="26">
        <v>1124</v>
      </c>
      <c r="B131" s="86" t="s">
        <v>530</v>
      </c>
      <c r="C131" s="160">
        <v>0</v>
      </c>
      <c r="D131" s="147">
        <v>0</v>
      </c>
    </row>
    <row r="132" spans="1:4" x14ac:dyDescent="0.2">
      <c r="A132" s="26">
        <v>1124</v>
      </c>
      <c r="B132" s="86" t="s">
        <v>531</v>
      </c>
      <c r="C132" s="160">
        <v>0</v>
      </c>
      <c r="D132" s="147">
        <v>0</v>
      </c>
    </row>
    <row r="133" spans="1:4" x14ac:dyDescent="0.2">
      <c r="A133" s="26">
        <v>1124</v>
      </c>
      <c r="B133" s="86" t="s">
        <v>532</v>
      </c>
      <c r="C133" s="160">
        <v>0</v>
      </c>
      <c r="D133" s="147">
        <v>0</v>
      </c>
    </row>
    <row r="134" spans="1:4" x14ac:dyDescent="0.2">
      <c r="A134" s="26">
        <v>1124</v>
      </c>
      <c r="B134" s="86" t="s">
        <v>533</v>
      </c>
      <c r="C134" s="147">
        <v>0</v>
      </c>
      <c r="D134" s="147">
        <v>0</v>
      </c>
    </row>
    <row r="135" spans="1:4" x14ac:dyDescent="0.2">
      <c r="A135" s="26">
        <v>1124</v>
      </c>
      <c r="B135" s="86" t="s">
        <v>534</v>
      </c>
      <c r="C135" s="147">
        <v>0</v>
      </c>
      <c r="D135" s="147">
        <v>0</v>
      </c>
    </row>
    <row r="136" spans="1:4" x14ac:dyDescent="0.2">
      <c r="A136" s="26">
        <v>1122</v>
      </c>
      <c r="B136" s="86" t="s">
        <v>535</v>
      </c>
      <c r="C136" s="147">
        <v>0</v>
      </c>
      <c r="D136" s="147">
        <v>0</v>
      </c>
    </row>
    <row r="137" spans="1:4" x14ac:dyDescent="0.2">
      <c r="A137" s="26">
        <v>1122</v>
      </c>
      <c r="B137" s="86" t="s">
        <v>536</v>
      </c>
      <c r="C137" s="160">
        <v>0</v>
      </c>
      <c r="D137" s="147">
        <v>1692880.29</v>
      </c>
    </row>
    <row r="138" spans="1:4" x14ac:dyDescent="0.2">
      <c r="A138" s="26">
        <v>1122</v>
      </c>
      <c r="B138" s="86" t="s">
        <v>537</v>
      </c>
      <c r="C138" s="147">
        <v>0</v>
      </c>
      <c r="D138" s="147">
        <v>0</v>
      </c>
    </row>
    <row r="139" spans="1:4" x14ac:dyDescent="0.2">
      <c r="A139" s="26"/>
      <c r="B139" s="87" t="s">
        <v>538</v>
      </c>
      <c r="C139" s="148">
        <f>C48+C49-C103-C106</f>
        <v>32352427.310000002</v>
      </c>
      <c r="D139" s="148">
        <f>D48+D49-D103-D106</f>
        <v>22713915.399999999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topLeftCell="A4" workbookViewId="0">
      <selection activeCell="D17" sqref="D17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4" t="s">
        <v>596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597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9">
        <v>2025</v>
      </c>
    </row>
    <row r="6" spans="1:3" x14ac:dyDescent="0.2">
      <c r="A6" s="45" t="s">
        <v>435</v>
      </c>
      <c r="B6" s="45"/>
      <c r="C6" s="88">
        <v>117206313.54000001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117206313.54000001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2"/>
  <sheetViews>
    <sheetView showGridLines="0" tabSelected="1" workbookViewId="0">
      <selection activeCell="E18" sqref="E18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4" width="11.42578125" style="30"/>
    <col min="5" max="6" width="12" style="30" bestFit="1" customWidth="1"/>
    <col min="7" max="16384" width="11.42578125" style="30"/>
  </cols>
  <sheetData>
    <row r="1" spans="1:3" s="32" customFormat="1" ht="18.95" customHeight="1" x14ac:dyDescent="0.25">
      <c r="A1" s="185" t="s">
        <v>596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597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35" customHeight="1" x14ac:dyDescent="0.2">
      <c r="A5" s="191" t="s">
        <v>406</v>
      </c>
      <c r="B5" s="192"/>
      <c r="C5" s="129">
        <v>2025</v>
      </c>
    </row>
    <row r="6" spans="1:3" x14ac:dyDescent="0.2">
      <c r="A6" s="70" t="s">
        <v>448</v>
      </c>
      <c r="B6" s="45"/>
      <c r="C6" s="92">
        <v>105753772.58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20640091.91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514896.97</v>
      </c>
    </row>
    <row r="12" spans="1:3" x14ac:dyDescent="0.2">
      <c r="A12" s="76">
        <v>2.4</v>
      </c>
      <c r="B12" s="63" t="s">
        <v>159</v>
      </c>
      <c r="C12" s="93">
        <v>12998.01</v>
      </c>
    </row>
    <row r="13" spans="1:3" x14ac:dyDescent="0.2">
      <c r="A13" s="76">
        <v>2.5</v>
      </c>
      <c r="B13" s="63" t="s">
        <v>160</v>
      </c>
      <c r="C13" s="93">
        <v>0</v>
      </c>
    </row>
    <row r="14" spans="1:3" x14ac:dyDescent="0.2">
      <c r="A14" s="76">
        <v>2.6</v>
      </c>
      <c r="B14" s="63" t="s">
        <v>161</v>
      </c>
      <c r="C14" s="93">
        <v>835000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110116.57</v>
      </c>
    </row>
    <row r="17" spans="1:6" x14ac:dyDescent="0.2">
      <c r="A17" s="76">
        <v>2.9</v>
      </c>
      <c r="B17" s="63" t="s">
        <v>165</v>
      </c>
      <c r="C17" s="93">
        <v>0</v>
      </c>
    </row>
    <row r="18" spans="1:6" x14ac:dyDescent="0.2">
      <c r="A18" s="76" t="s">
        <v>450</v>
      </c>
      <c r="B18" s="63" t="s">
        <v>451</v>
      </c>
      <c r="C18" s="93">
        <v>0</v>
      </c>
    </row>
    <row r="19" spans="1:6" x14ac:dyDescent="0.2">
      <c r="A19" s="76" t="s">
        <v>476</v>
      </c>
      <c r="B19" s="63" t="s">
        <v>167</v>
      </c>
      <c r="C19" s="93">
        <v>0</v>
      </c>
    </row>
    <row r="20" spans="1:6" x14ac:dyDescent="0.2">
      <c r="A20" s="76" t="s">
        <v>477</v>
      </c>
      <c r="B20" s="63" t="s">
        <v>452</v>
      </c>
      <c r="C20" s="93">
        <v>16782264.829999998</v>
      </c>
    </row>
    <row r="21" spans="1:6" x14ac:dyDescent="0.2">
      <c r="A21" s="76" t="s">
        <v>478</v>
      </c>
      <c r="B21" s="63" t="s">
        <v>453</v>
      </c>
      <c r="C21" s="93">
        <v>384815.53</v>
      </c>
    </row>
    <row r="22" spans="1:6" x14ac:dyDescent="0.2">
      <c r="A22" s="76" t="s">
        <v>479</v>
      </c>
      <c r="B22" s="63" t="s">
        <v>454</v>
      </c>
      <c r="C22" s="93">
        <v>0</v>
      </c>
    </row>
    <row r="23" spans="1:6" x14ac:dyDescent="0.2">
      <c r="A23" s="76" t="s">
        <v>455</v>
      </c>
      <c r="B23" s="63" t="s">
        <v>456</v>
      </c>
      <c r="C23" s="93">
        <v>0</v>
      </c>
    </row>
    <row r="24" spans="1:6" x14ac:dyDescent="0.2">
      <c r="A24" s="76" t="s">
        <v>457</v>
      </c>
      <c r="B24" s="63" t="s">
        <v>458</v>
      </c>
      <c r="C24" s="93">
        <v>0</v>
      </c>
    </row>
    <row r="25" spans="1:6" x14ac:dyDescent="0.2">
      <c r="A25" s="76" t="s">
        <v>459</v>
      </c>
      <c r="B25" s="63" t="s">
        <v>460</v>
      </c>
      <c r="C25" s="93">
        <v>0</v>
      </c>
    </row>
    <row r="26" spans="1:6" x14ac:dyDescent="0.2">
      <c r="A26" s="76" t="s">
        <v>461</v>
      </c>
      <c r="B26" s="63" t="s">
        <v>462</v>
      </c>
      <c r="C26" s="93">
        <v>0</v>
      </c>
    </row>
    <row r="27" spans="1:6" x14ac:dyDescent="0.2">
      <c r="A27" s="76" t="s">
        <v>463</v>
      </c>
      <c r="B27" s="63" t="s">
        <v>464</v>
      </c>
      <c r="C27" s="93">
        <v>2000000</v>
      </c>
      <c r="E27" s="198">
        <v>20640091.91</v>
      </c>
      <c r="F27" s="198">
        <v>11452540.960000001</v>
      </c>
    </row>
    <row r="28" spans="1:6" x14ac:dyDescent="0.2">
      <c r="A28" s="76" t="s">
        <v>465</v>
      </c>
      <c r="B28" s="63" t="s">
        <v>466</v>
      </c>
      <c r="C28" s="93">
        <v>0</v>
      </c>
      <c r="E28" s="198">
        <v>2522319.86</v>
      </c>
      <c r="F28" s="198">
        <v>29570313</v>
      </c>
    </row>
    <row r="29" spans="1:6" x14ac:dyDescent="0.2">
      <c r="A29" s="76" t="s">
        <v>467</v>
      </c>
      <c r="B29" s="71" t="s">
        <v>468</v>
      </c>
      <c r="C29" s="93">
        <v>0</v>
      </c>
      <c r="E29" s="197">
        <f>E27-E28</f>
        <v>18117772.050000001</v>
      </c>
      <c r="F29" s="198">
        <f>F27-F28</f>
        <v>-18117772.039999999</v>
      </c>
    </row>
    <row r="30" spans="1:6" x14ac:dyDescent="0.2">
      <c r="A30" s="77"/>
      <c r="B30" s="72"/>
      <c r="C30" s="73"/>
    </row>
    <row r="31" spans="1:6" x14ac:dyDescent="0.2">
      <c r="A31" s="74" t="s">
        <v>469</v>
      </c>
      <c r="B31" s="75"/>
      <c r="C31" s="94">
        <f>SUM(C32:C38)</f>
        <v>2522319.86</v>
      </c>
    </row>
    <row r="32" spans="1:6" x14ac:dyDescent="0.2">
      <c r="A32" s="76" t="s">
        <v>470</v>
      </c>
      <c r="B32" s="63" t="s">
        <v>358</v>
      </c>
      <c r="C32" s="93">
        <v>2522319.86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87636000.530000001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3" t="s">
        <v>596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3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597</v>
      </c>
      <c r="B3" s="196"/>
      <c r="C3" s="196"/>
      <c r="D3" s="196"/>
      <c r="E3" s="196"/>
      <c r="F3" s="196"/>
      <c r="G3" s="20" t="s">
        <v>500</v>
      </c>
      <c r="H3" s="21">
        <v>4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7">
        <v>0</v>
      </c>
      <c r="D10" s="147">
        <v>0</v>
      </c>
      <c r="E10" s="147">
        <v>0</v>
      </c>
      <c r="F10" s="147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7">
        <v>0</v>
      </c>
      <c r="D11" s="147">
        <v>0</v>
      </c>
      <c r="E11" s="147">
        <v>0</v>
      </c>
      <c r="F11" s="147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7">
        <v>0</v>
      </c>
      <c r="D12" s="147">
        <v>0</v>
      </c>
      <c r="E12" s="147">
        <v>0</v>
      </c>
      <c r="F12" s="147">
        <f t="shared" si="0"/>
        <v>0</v>
      </c>
    </row>
    <row r="13" spans="1:10" x14ac:dyDescent="0.2">
      <c r="A13" s="22">
        <v>7140</v>
      </c>
      <c r="B13" s="22" t="s">
        <v>76</v>
      </c>
      <c r="C13" s="147">
        <v>0</v>
      </c>
      <c r="D13" s="147">
        <v>0</v>
      </c>
      <c r="E13" s="147">
        <v>0</v>
      </c>
      <c r="F13" s="147">
        <f t="shared" si="0"/>
        <v>0</v>
      </c>
    </row>
    <row r="14" spans="1:10" x14ac:dyDescent="0.2">
      <c r="A14" s="22">
        <v>7150</v>
      </c>
      <c r="B14" s="22" t="s">
        <v>75</v>
      </c>
      <c r="C14" s="147">
        <v>0</v>
      </c>
      <c r="D14" s="147">
        <v>0</v>
      </c>
      <c r="E14" s="147">
        <v>0</v>
      </c>
      <c r="F14" s="147">
        <f t="shared" si="0"/>
        <v>0</v>
      </c>
    </row>
    <row r="15" spans="1:10" x14ac:dyDescent="0.2">
      <c r="A15" s="22">
        <v>7160</v>
      </c>
      <c r="B15" s="22" t="s">
        <v>74</v>
      </c>
      <c r="C15" s="147">
        <v>0</v>
      </c>
      <c r="D15" s="147">
        <v>0</v>
      </c>
      <c r="E15" s="147">
        <v>0</v>
      </c>
      <c r="F15" s="147">
        <f t="shared" si="0"/>
        <v>0</v>
      </c>
    </row>
    <row r="16" spans="1:10" x14ac:dyDescent="0.2">
      <c r="A16" s="22">
        <v>7210</v>
      </c>
      <c r="B16" s="22" t="s">
        <v>73</v>
      </c>
      <c r="C16" s="147">
        <v>0</v>
      </c>
      <c r="D16" s="147">
        <v>0</v>
      </c>
      <c r="E16" s="147">
        <v>0</v>
      </c>
      <c r="F16" s="147">
        <f t="shared" si="0"/>
        <v>0</v>
      </c>
    </row>
    <row r="17" spans="1:6" x14ac:dyDescent="0.2">
      <c r="A17" s="22">
        <v>7220</v>
      </c>
      <c r="B17" s="22" t="s">
        <v>72</v>
      </c>
      <c r="C17" s="147">
        <v>0</v>
      </c>
      <c r="D17" s="147">
        <v>0</v>
      </c>
      <c r="E17" s="147">
        <v>0</v>
      </c>
      <c r="F17" s="147">
        <f t="shared" si="0"/>
        <v>0</v>
      </c>
    </row>
    <row r="18" spans="1:6" x14ac:dyDescent="0.2">
      <c r="A18" s="22">
        <v>7230</v>
      </c>
      <c r="B18" s="22" t="s">
        <v>71</v>
      </c>
      <c r="C18" s="147">
        <v>0</v>
      </c>
      <c r="D18" s="147">
        <v>0</v>
      </c>
      <c r="E18" s="147">
        <v>0</v>
      </c>
      <c r="F18" s="147">
        <f t="shared" si="0"/>
        <v>0</v>
      </c>
    </row>
    <row r="19" spans="1:6" x14ac:dyDescent="0.2">
      <c r="A19" s="22">
        <v>7240</v>
      </c>
      <c r="B19" s="22" t="s">
        <v>70</v>
      </c>
      <c r="C19" s="147">
        <v>0</v>
      </c>
      <c r="D19" s="147">
        <v>0</v>
      </c>
      <c r="E19" s="147">
        <v>0</v>
      </c>
      <c r="F19" s="147">
        <f t="shared" si="0"/>
        <v>0</v>
      </c>
    </row>
    <row r="20" spans="1:6" x14ac:dyDescent="0.2">
      <c r="A20" s="22">
        <v>7250</v>
      </c>
      <c r="B20" s="22" t="s">
        <v>69</v>
      </c>
      <c r="C20" s="147">
        <v>0</v>
      </c>
      <c r="D20" s="147">
        <v>0</v>
      </c>
      <c r="E20" s="147">
        <v>0</v>
      </c>
      <c r="F20" s="147">
        <f t="shared" si="0"/>
        <v>0</v>
      </c>
    </row>
    <row r="21" spans="1:6" x14ac:dyDescent="0.2">
      <c r="A21" s="22">
        <v>7260</v>
      </c>
      <c r="B21" s="22" t="s">
        <v>68</v>
      </c>
      <c r="C21" s="147">
        <v>0</v>
      </c>
      <c r="D21" s="147">
        <v>0</v>
      </c>
      <c r="E21" s="147">
        <v>0</v>
      </c>
      <c r="F21" s="147">
        <f t="shared" si="0"/>
        <v>0</v>
      </c>
    </row>
    <row r="22" spans="1:6" x14ac:dyDescent="0.2">
      <c r="A22" s="22">
        <v>7310</v>
      </c>
      <c r="B22" s="22" t="s">
        <v>67</v>
      </c>
      <c r="C22" s="147">
        <v>0</v>
      </c>
      <c r="D22" s="147">
        <v>0</v>
      </c>
      <c r="E22" s="147">
        <v>0</v>
      </c>
      <c r="F22" s="147">
        <f t="shared" si="0"/>
        <v>0</v>
      </c>
    </row>
    <row r="23" spans="1:6" x14ac:dyDescent="0.2">
      <c r="A23" s="22">
        <v>7320</v>
      </c>
      <c r="B23" s="22" t="s">
        <v>66</v>
      </c>
      <c r="C23" s="147">
        <v>0</v>
      </c>
      <c r="D23" s="147">
        <v>0</v>
      </c>
      <c r="E23" s="147">
        <v>0</v>
      </c>
      <c r="F23" s="147">
        <f t="shared" si="0"/>
        <v>0</v>
      </c>
    </row>
    <row r="24" spans="1:6" x14ac:dyDescent="0.2">
      <c r="A24" s="22">
        <v>7330</v>
      </c>
      <c r="B24" s="22" t="s">
        <v>65</v>
      </c>
      <c r="C24" s="147">
        <v>0</v>
      </c>
      <c r="D24" s="147">
        <v>0</v>
      </c>
      <c r="E24" s="147">
        <v>0</v>
      </c>
      <c r="F24" s="147">
        <f t="shared" si="0"/>
        <v>0</v>
      </c>
    </row>
    <row r="25" spans="1:6" x14ac:dyDescent="0.2">
      <c r="A25" s="22">
        <v>7340</v>
      </c>
      <c r="B25" s="22" t="s">
        <v>64</v>
      </c>
      <c r="C25" s="147">
        <v>0</v>
      </c>
      <c r="D25" s="147">
        <v>0</v>
      </c>
      <c r="E25" s="147">
        <v>0</v>
      </c>
      <c r="F25" s="147">
        <f t="shared" si="0"/>
        <v>0</v>
      </c>
    </row>
    <row r="26" spans="1:6" x14ac:dyDescent="0.2">
      <c r="A26" s="22">
        <v>7350</v>
      </c>
      <c r="B26" s="22" t="s">
        <v>63</v>
      </c>
      <c r="C26" s="147">
        <v>0</v>
      </c>
      <c r="D26" s="147">
        <v>0</v>
      </c>
      <c r="E26" s="147">
        <v>0</v>
      </c>
      <c r="F26" s="147">
        <f t="shared" si="0"/>
        <v>0</v>
      </c>
    </row>
    <row r="27" spans="1:6" x14ac:dyDescent="0.2">
      <c r="A27" s="22">
        <v>7360</v>
      </c>
      <c r="B27" s="22" t="s">
        <v>62</v>
      </c>
      <c r="C27" s="147">
        <v>0</v>
      </c>
      <c r="D27" s="147">
        <v>0</v>
      </c>
      <c r="E27" s="147">
        <v>0</v>
      </c>
      <c r="F27" s="147">
        <f t="shared" si="0"/>
        <v>0</v>
      </c>
    </row>
    <row r="28" spans="1:6" x14ac:dyDescent="0.2">
      <c r="A28" s="22">
        <v>7410</v>
      </c>
      <c r="B28" s="22" t="s">
        <v>61</v>
      </c>
      <c r="C28" s="147">
        <v>0</v>
      </c>
      <c r="D28" s="147">
        <v>0</v>
      </c>
      <c r="E28" s="147">
        <v>0</v>
      </c>
      <c r="F28" s="147">
        <f t="shared" si="0"/>
        <v>0</v>
      </c>
    </row>
    <row r="29" spans="1:6" x14ac:dyDescent="0.2">
      <c r="A29" s="22">
        <v>7420</v>
      </c>
      <c r="B29" s="22" t="s">
        <v>60</v>
      </c>
      <c r="C29" s="147">
        <v>0</v>
      </c>
      <c r="D29" s="147">
        <v>0</v>
      </c>
      <c r="E29" s="147">
        <v>0</v>
      </c>
      <c r="F29" s="147">
        <f t="shared" si="0"/>
        <v>0</v>
      </c>
    </row>
    <row r="30" spans="1:6" x14ac:dyDescent="0.2">
      <c r="A30" s="22">
        <v>7510</v>
      </c>
      <c r="B30" s="22" t="s">
        <v>59</v>
      </c>
      <c r="C30" s="147">
        <v>0</v>
      </c>
      <c r="D30" s="147">
        <v>0</v>
      </c>
      <c r="E30" s="147">
        <v>0</v>
      </c>
      <c r="F30" s="147">
        <f t="shared" si="0"/>
        <v>0</v>
      </c>
    </row>
    <row r="31" spans="1:6" x14ac:dyDescent="0.2">
      <c r="A31" s="22">
        <v>7520</v>
      </c>
      <c r="B31" s="22" t="s">
        <v>58</v>
      </c>
      <c r="C31" s="147">
        <v>0</v>
      </c>
      <c r="D31" s="147">
        <v>0</v>
      </c>
      <c r="E31" s="147">
        <v>0</v>
      </c>
      <c r="F31" s="147">
        <f t="shared" si="0"/>
        <v>0</v>
      </c>
    </row>
    <row r="32" spans="1:6" x14ac:dyDescent="0.2">
      <c r="A32" s="22">
        <v>7610</v>
      </c>
      <c r="B32" s="22" t="s">
        <v>57</v>
      </c>
      <c r="C32" s="147">
        <v>0</v>
      </c>
      <c r="D32" s="147">
        <v>0</v>
      </c>
      <c r="E32" s="147">
        <v>0</v>
      </c>
      <c r="F32" s="147">
        <f t="shared" si="0"/>
        <v>0</v>
      </c>
    </row>
    <row r="33" spans="1:6" x14ac:dyDescent="0.2">
      <c r="A33" s="22">
        <v>7620</v>
      </c>
      <c r="B33" s="22" t="s">
        <v>56</v>
      </c>
      <c r="C33" s="147">
        <v>0</v>
      </c>
      <c r="D33" s="147">
        <v>0</v>
      </c>
      <c r="E33" s="147">
        <v>0</v>
      </c>
      <c r="F33" s="147">
        <f t="shared" si="0"/>
        <v>0</v>
      </c>
    </row>
    <row r="34" spans="1:6" x14ac:dyDescent="0.2">
      <c r="A34" s="22">
        <v>7630</v>
      </c>
      <c r="B34" s="22" t="s">
        <v>55</v>
      </c>
      <c r="C34" s="147">
        <v>0</v>
      </c>
      <c r="D34" s="147">
        <v>0</v>
      </c>
      <c r="E34" s="147">
        <v>0</v>
      </c>
      <c r="F34" s="147">
        <f t="shared" si="0"/>
        <v>0</v>
      </c>
    </row>
    <row r="35" spans="1:6" x14ac:dyDescent="0.2">
      <c r="A35" s="22">
        <v>7640</v>
      </c>
      <c r="B35" s="22" t="s">
        <v>54</v>
      </c>
      <c r="C35" s="147">
        <v>0</v>
      </c>
      <c r="D35" s="147">
        <v>0</v>
      </c>
      <c r="E35" s="147">
        <v>0</v>
      </c>
      <c r="F35" s="147">
        <f t="shared" ref="F35" si="1">C35+D35+E35</f>
        <v>0</v>
      </c>
    </row>
    <row r="36" spans="1:6" x14ac:dyDescent="0.2">
      <c r="C36" s="147"/>
      <c r="D36" s="147"/>
      <c r="E36" s="147"/>
      <c r="F36" s="147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547</v>
      </c>
      <c r="C39" s="193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3" t="s">
        <v>548</v>
      </c>
      <c r="C48" s="193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1">
        <v>0</v>
      </c>
    </row>
    <row r="51" spans="1:3" x14ac:dyDescent="0.2">
      <c r="A51" s="22">
        <v>8220</v>
      </c>
      <c r="B51" s="103" t="s">
        <v>46</v>
      </c>
      <c r="C51" s="161">
        <v>0</v>
      </c>
    </row>
    <row r="52" spans="1:3" x14ac:dyDescent="0.2">
      <c r="A52" s="22">
        <v>8230</v>
      </c>
      <c r="B52" s="103" t="s">
        <v>594</v>
      </c>
      <c r="C52" s="161">
        <v>0</v>
      </c>
    </row>
    <row r="53" spans="1:3" x14ac:dyDescent="0.2">
      <c r="A53" s="22">
        <v>8240</v>
      </c>
      <c r="B53" s="103" t="s">
        <v>45</v>
      </c>
      <c r="C53" s="161">
        <v>0</v>
      </c>
    </row>
    <row r="54" spans="1:3" x14ac:dyDescent="0.2">
      <c r="A54" s="22">
        <v>8250</v>
      </c>
      <c r="B54" s="103" t="s">
        <v>44</v>
      </c>
      <c r="C54" s="161">
        <v>0</v>
      </c>
    </row>
    <row r="55" spans="1:3" x14ac:dyDescent="0.2">
      <c r="A55" s="22">
        <v>8260</v>
      </c>
      <c r="B55" s="103" t="s">
        <v>43</v>
      </c>
      <c r="C55" s="161">
        <v>0</v>
      </c>
    </row>
    <row r="56" spans="1:3" x14ac:dyDescent="0.2">
      <c r="A56" s="22">
        <v>8270</v>
      </c>
      <c r="B56" s="103" t="s">
        <v>42</v>
      </c>
      <c r="C56" s="161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Vanesa</cp:lastModifiedBy>
  <cp:lastPrinted>2026-01-30T23:39:11Z</cp:lastPrinted>
  <dcterms:created xsi:type="dcterms:W3CDTF">2012-12-11T20:36:24Z</dcterms:created>
  <dcterms:modified xsi:type="dcterms:W3CDTF">2026-02-03T17:41:33Z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