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D8FA77C7-3A65-4A3A-82E3-4003F7E60E52}" xr6:coauthVersionLast="47" xr6:coauthVersionMax="47" xr10:uidLastSave="{00000000-0000-0000-0000-000000000000}"/>
  <bookViews>
    <workbookView xWindow="-120" yWindow="-120" windowWidth="20730" windowHeight="1131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H110" i="59"/>
  <c r="F76" i="59"/>
  <c r="F5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<sst xmlns="http://schemas.openxmlformats.org/spreadsheetml/2006/main" count="854" uniqueCount="598">
  <si>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</si>
  <si>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</si>
  <si>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</si>
  <si>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</si>
  <si>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</si>
  <si>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</si>
  <si>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</si>
  <si>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</si>
  <si>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</si>
  <si>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</si>
  <si>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</si>
  <si>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</si>
  <si>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</si>
  <si>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</si>
  <si>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</si>
  <si>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</si>
  <si>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</si>
  <si>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</si>
  <si>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</si>
  <si>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</si>
  <si>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</si>
  <si>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</si>
  <si>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</si>
  <si>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</si>
  <si>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</si>
  <si>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</si>
  <si>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</si>
  <si>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</si>
  <si>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</si>
  <si>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</si>
  <si>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</si>
  <si>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</si>
  <si>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</si>
  <si>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</si>
  <si>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</si>
  <si>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</si>
  <si>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</si>
  <si>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</si>
  <si>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</si>
  <si>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</si>
  <si>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</si>
  <si>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</si>
  <si>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</si>
  <si>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</si>
  <si>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</si>
  <si>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</si>
  <si>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</si>
  <si>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</si>
  <si>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</si>
  <si>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</si>
  <si>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</si>
  <si>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</si>
  <si>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</si>
  <si>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</si>
  <si>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</si>
  <si>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</si>
  <si>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</si>
  <si>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</si>
  <si>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</si>
  <si>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</si>
  <si>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</si>
  <si>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</si>
  <si>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</si>
  <si>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</si>
  <si>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</si>
  <si>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</si>
  <si>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</si>
  <si>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</si>
  <si>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</si>
  <si>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</si>
  <si>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</si>
  <si>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</si>
  <si>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</si>
  <si>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</si>
  <si>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</si>
  <si>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</si>
  <si>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</si>
  <si>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</si>
  <si>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</si>
  <si>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</si>
  <si>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</si>
  <si>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</si>
  <si>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</si>
  <si>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</si>
  <si>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</si>
  <si>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</si>
  <si>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</si>
  <si>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</si>
  <si>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</si>
  <si>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</si>
  <si>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</si>
  <si>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</si>
  <si>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</si>
  <si>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</si>
  <si>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</si>
  <si>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</si>
  <si>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</si>
  <si>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</si>
  <si>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</si>
  <si>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</si>
  <si>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</si>
  <si>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</si>
  <si>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</si>
  <si>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</si>
  <si>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</si>
  <si>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</si>
  <si>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</si>
  <si>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</si>
  <si>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</si>
  <si>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</si>
  <si>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</si>
  <si>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</si>
  <si>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</si>
  <si>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</si>
  <si>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</si>
  <si>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</si>
  <si>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</si>
  <si>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</si>
  <si>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</si>
  <si>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</si>
  <si>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</si>
  <si>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</si>
  <si>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</si>
  <si>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</si>
  <si>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</si>
  <si>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</si>
  <si>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</si>
  <si>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</si>
  <si>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</si>
  <si>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</si>
  <si>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</si>
  <si>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</si>
  <si>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</si>
  <si>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</si>
  <si>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</si>
  <si>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</si>
  <si>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</si>
  <si>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</si>
  <si>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</si>
  <si>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</si>
  <si>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</si>
  <si>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</si>
  <si>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</si>
  <si>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</si>
  <si>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</si>
  <si>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</si>
  <si>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</si>
  <si>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</si>
  <si>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</si>
  <si>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</si>
  <si>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</si>
  <si>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</si>
  <si>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</si>
  <si>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</si>
  <si>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</si>
  <si>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</si>
  <si>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</si>
  <si>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</si>
  <si>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</si>
  <si>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</si>
  <si>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</si>
  <si>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</si>
  <si>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</si>
  <si>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</si>
  <si>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</si>
  <si>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</si>
  <si>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</si>
  <si>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</si>
  <si>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</si>
  <si>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</si>
  <si>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</si>
  <si>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</si>
  <si>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</si>
  <si>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</si>
  <si>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</si>
  <si>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</si>
  <si>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</si>
  <si>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</si>
  <si>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</si>
  <si>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</si>
  <si>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</si>
  <si>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</si>
  <si>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</si>
  <si>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</si>
  <si>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</si>
  <si>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</si>
  <si>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</si>
  <si>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</si>
  <si>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</si>
  <si>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</si>
  <si>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</si>
  <si>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</si>
  <si>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</si>
  <si>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</si>
  <si>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</si>
  <si>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</si>
  <si>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</si>
  <si>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</si>
  <si>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</si>
  <si>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</si>
  <si>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</si>
  <si>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</si>
  <si>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</si>
  <si>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</si>
  <si>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</si>
  <si>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</si>
  <si>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</si>
  <si>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</si>
  <si>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</si>
  <si>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</si>
  <si>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</si>
  <si>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</si>
  <si>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</si>
  <si>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</si>
  <si>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</si>
  <si>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</si>
  <si>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</si>
  <si>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</si>
  <si>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</si>
  <si>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</si>
  <si>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</si>
  <si>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</si>
  <si>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</si>
  <si>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</si>
  <si>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</si>
  <si>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</si>
  <si>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</si>
  <si>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</si>
  <si>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</si>
  <si>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</si>
  <si>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</si>
  <si>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</si>
  <si>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</si>
  <si>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</si>
  <si>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</si>
  <si>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</si>
  <si>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</si>
  <si>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</si>
  <si>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</si>
  <si>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</si>
  <si>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</si>
  <si>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</si>
  <si>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</si>
  <si>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</si>
  <si>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</si>
  <si>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</si>
  <si>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</si>
  <si>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</si>
  <si>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</si>
  <si>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</si>
  <si>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</si>
  <si>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</si>
  <si>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</si>
  <si>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</si>
  <si>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</si>
  <si>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</si>
  <si>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</si>
  <si>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</si>
  <si>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</si>
  <si>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</si>
  <si>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</si>
  <si>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</si>
  <si>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</si>
  <si>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</si>
  <si>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</si>
  <si>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</si>
  <si>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</si>
  <si>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</si>
  <si>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</si>
  <si>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</si>
  <si>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</si>
  <si>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</si>
  <si>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</si>
  <si>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</si>
  <si>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</si>
  <si>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</si>
  <si>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</si>
  <si>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</si>
  <si>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</si>
  <si>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</si>
  <si>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</si>
  <si>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</si>
  <si>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</si>
  <si>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</si>
  <si>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</si>
  <si>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</si>
  <si>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</si>
  <si>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</si>
  <si>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</si>
  <si>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</si>
  <si>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</si>
  <si>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</si>
  <si>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</si>
  <si>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</si>
  <si>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</si>
  <si>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</si>
  <si>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</si>
  <si>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</si>
  <si>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</si>
  <si>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</si>
  <si>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</si>
  <si>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</si>
  <si>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</si>
  <si>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</si>
  <si>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</si>
  <si>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</si>
  <si>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</si>
  <si>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</si>
  <si>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</si>
  <si>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</si>
  <si>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</si>
  <si>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</si>
  <si>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</si>
  <si>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</si>
  <si>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</si>
  <si>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</si>
  <si>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</si>
  <si>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</si>
  <si>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</si>
  <si>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</si>
  <si>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</si>
  <si>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</si>
  <si>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</si>
  <si>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</si>
  <si>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</si>
  <si>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</si>
  <si>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</si>
  <si>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</si>
  <si>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</si>
  <si>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</si>
  <si>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</si>
  <si>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</si>
  <si>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</si>
  <si>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</si>
  <si>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</si>
  <si>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</si>
  <si>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</si>
  <si>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</si>
  <si>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</si>
  <si>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</si>
  <si>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</si>
  <si>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</si>
  <si>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</si>
  <si>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</si>
  <si>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</si>
  <si>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</si>
  <si>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</si>
  <si>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</si>
  <si>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</si>
  <si>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</si>
  <si>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</si>
  <si>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</si>
  <si>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</si>
  <si>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</si>
  <si>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</si>
  <si>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</si>
  <si>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</si>
  <si>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</si>
  <si>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</si>
  <si>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</si>
  <si>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</si>
  <si>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</si>
  <si>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</si>
  <si>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</si>
  <si>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</si>
  <si>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</si>
  <si>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</si>
  <si>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</si>
  <si>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</si>
  <si>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</si>
  <si>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</si>
  <si>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</si>
  <si>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</si>
  <si>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</si>
  <si>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</si>
  <si>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</si>
  <si>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</si>
  <si>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</si>
  <si>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</si>
  <si>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</si>
  <si>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</si>
  <si>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</si>
  <si>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</si>
  <si>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</si>
  <si>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</si>
  <si>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</si>
  <si>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</si>
  <si>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</si>
  <si>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</si>
  <si>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</si>
  <si>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</si>
  <si>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</si>
  <si>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</si>
  <si>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</si>
  <si>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</si>
  <si>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</si>
  <si>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</si>
  <si>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</si>
  <si>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</si>
  <si>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</si>
  <si>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</si>
  <si>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</si>
  <si>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</si>
  <si>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</si>
  <si>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</si>
  <si>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</si>
  <si>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</si>
  <si>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</si>
  <si>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</si>
  <si>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</si>
  <si>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</si>
  <si>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</si>
  <si>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</si>
  <si>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</si>
  <si>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</si>
  <si>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</si>
  <si>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</si>
  <si>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</si>
  <si>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</si>
  <si>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</si>
  <si>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</si>
  <si>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</si>
  <si>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</si>
  <si>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</si>
  <si>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</si>
  <si>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</si>
  <si>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</si>
  <si>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</si>
  <si>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</si>
  <si>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</si>
  <si>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</si>
  <si>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</si>
  <si>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</si>
  <si>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</si>
  <si>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</si>
  <si>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</si>
  <si>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</si>
  <si>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</si>
  <si>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</si>
  <si>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</si>
  <si>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</si>
  <si>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</si>
  <si>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</si>
  <si>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</si>
  <si>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</si>
  <si>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</si>
  <si>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</si>
  <si>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</si>
  <si>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</si>
  <si>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</si>
  <si>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</si>
  <si>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</si>
  <si>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</si>
  <si>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</si>
  <si>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</si>
  <si>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</si>
  <si>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</si>
  <si>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</si>
  <si>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</si>
  <si>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</si>
  <si>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</si>
  <si>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</si>
  <si>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</si>
  <si>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</si>
  <si>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</si>
  <si>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</si>
  <si>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</si>
  <si>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</si>
  <si>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</si>
  <si>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</si>
  <si>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</si>
  <si>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</si>
  <si>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</si>
  <si>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</si>
  <si>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</si>
  <si>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</si>
  <si>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</si>
  <si>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</si>
  <si>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</si>
  <si>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</si>
  <si>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</si>
  <si>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</si>
  <si>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</si>
  <si>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</si>
  <si>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</si>
  <si>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</si>
  <si>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</si>
  <si>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</si>
  <si>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</si>
  <si>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</si>
  <si>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</si>
  <si>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</si>
  <si>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</si>
  <si>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</si>
  <si>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</si>
  <si>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</si>
  <si>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</si>
  <si>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</si>
  <si>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</si>
  <si>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</si>
  <si>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</si>
  <si>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</si>
  <si>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</si>
  <si>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</si>
  <si>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</si>
  <si>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</si>
  <si>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</si>
  <si>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</si>
  <si>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</si>
  <si>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</si>
  <si>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</si>
  <si>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</si>
  <si>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</si>
  <si>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</si>
  <si>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</si>
  <si>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</si>
  <si>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</si>
  <si>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</si>
  <si>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</si>
  <si>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</si>
  <si>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</si>
  <si>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</si>
  <si>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</si>
  <si>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</si>
  <si>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</si>
  <si>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</si>
  <si>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</si>
  <si>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</si>
  <si>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</si>
  <si>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</si>
  <si>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</si>
  <si>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</si>
  <si>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</si>
  <si>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</si>
  <si>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</si>
  <si>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</si>
  <si>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</si>
  <si>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</si>
  <si>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</si>
  <si>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</si>
  <si>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</si>
  <si>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</si>
  <si>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</si>
  <si>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</si>
  <si>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</si>
  <si>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</si>
  <si>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</si>
  <si>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</si>
  <si>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</si>
  <si>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</si>
  <si>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</si>
  <si>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</si>
  <si>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</si>
  <si>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</si>
  <si>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</si>
  <si>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</si>
  <si>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</si>
  <si>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</si>
  <si>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</si>
  <si>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</si>
  <si>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</si>
  <si>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</si>
  <si>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</si>
  <si>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</si>
  <si>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</si>
  <si>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</si>
  <si>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</si>
  <si>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</si>
  <si>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</si>
  <si>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</si>
  <si>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</si>
  <si>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</si>
  <si>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</si>
  <si>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</si>
  <si>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</si>
  <si>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</si>
  <si>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</si>
  <si>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</si>
  <si>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</si>
  <si>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</si>
  <si>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</si>
  <si>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</si>
  <si>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</si>
  <si>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</si>
  <si>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</si>
  <si>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</si>
  <si>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</si>
  <si>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</si>
  <si>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</si>
  <si>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</si>
  <si>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</si>
  <si>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</si>
  <si>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</si>
  <si>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</si>
  <si>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</si>
  <si>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</si>
  <si>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MUNICIPAL PARA EL DESARROLLO INTEGRAL DE LA FAMILIA DE SANTA CATARINA, GUANAJUATO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</si>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</sst>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350000000000001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350000000000001" customHeight="1" x14ac:dyDescent="0.2">
      <c r="A3" s="166" t="s">
        <v>597</v>
      </c>
      <c r="B3" s="167"/>
      <c r="C3" s="10" t="s">
        <v>497</v>
      </c>
      <c r="D3" s="107">
        <v>4</v>
      </c>
    </row>
    <row r="4" spans="1:4" ht="16.350000000000001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95" customHeight="1" x14ac:dyDescent="0.25">
      <c r="A3" s="165" t="s">
        <v>597</v>
      </c>
      <c r="B3" s="165"/>
      <c r="C3" s="165"/>
      <c r="D3" s="10" t="s">
        <v>500</v>
      </c>
      <c r="E3" s="18">
        <v>4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5759082.1000000006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24518.7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0</v>
      </c>
      <c r="D18" s="78"/>
      <c r="E18" s="39"/>
    </row>
    <row r="19" spans="1:5" ht="22.5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2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0</v>
      </c>
      <c r="D37" s="78"/>
      <c r="E37" s="39"/>
    </row>
    <row r="38" spans="1:5" ht="22.5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24518.7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2">
        <v>24518.7</v>
      </c>
      <c r="D51" s="78"/>
      <c r="E51" s="39"/>
    </row>
    <row r="52" spans="1:5" ht="22.5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1">
        <f>+C58+C64</f>
        <v>5734563.4000000004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1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5734563.4000000004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5734563.4000000004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5508325.4500000002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5315167.33</v>
      </c>
      <c r="D95" s="112">
        <f>C95/$C$94</f>
        <v>0.96493342273376381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3861072.06</v>
      </c>
      <c r="D96" s="112">
        <f t="shared" ref="D96:D159" si="0">C96/$C$94</f>
        <v>0.70095205794348991</v>
      </c>
      <c r="E96" s="41"/>
    </row>
    <row r="97" spans="1:5" x14ac:dyDescent="0.2">
      <c r="A97" s="43">
        <v>5111</v>
      </c>
      <c r="B97" s="41" t="s">
        <v>280</v>
      </c>
      <c r="C97" s="142">
        <v>2758467.79</v>
      </c>
      <c r="D97" s="44">
        <f t="shared" si="0"/>
        <v>0.50078155603532826</v>
      </c>
      <c r="E97" s="41"/>
    </row>
    <row r="98" spans="1:5" x14ac:dyDescent="0.2">
      <c r="A98" s="43">
        <v>5112</v>
      </c>
      <c r="B98" s="41" t="s">
        <v>281</v>
      </c>
      <c r="C98" s="142">
        <v>186448.35</v>
      </c>
      <c r="D98" s="44">
        <f t="shared" si="0"/>
        <v>3.3848462966181492E-2</v>
      </c>
      <c r="E98" s="41"/>
    </row>
    <row r="99" spans="1:5" x14ac:dyDescent="0.2">
      <c r="A99" s="43">
        <v>5113</v>
      </c>
      <c r="B99" s="41" t="s">
        <v>282</v>
      </c>
      <c r="C99" s="142">
        <v>431894.59</v>
      </c>
      <c r="D99" s="44">
        <f t="shared" si="0"/>
        <v>7.8407602078050781E-2</v>
      </c>
      <c r="E99" s="41"/>
    </row>
    <row r="100" spans="1:5" x14ac:dyDescent="0.2">
      <c r="A100" s="43">
        <v>5114</v>
      </c>
      <c r="B100" s="41" t="s">
        <v>283</v>
      </c>
      <c r="C100" s="142">
        <v>14796.1</v>
      </c>
      <c r="D100" s="44">
        <f t="shared" si="0"/>
        <v>2.686133950200782E-3</v>
      </c>
      <c r="E100" s="41"/>
    </row>
    <row r="101" spans="1:5" x14ac:dyDescent="0.2">
      <c r="A101" s="43">
        <v>5115</v>
      </c>
      <c r="B101" s="41" t="s">
        <v>284</v>
      </c>
      <c r="C101" s="142">
        <v>469465.23</v>
      </c>
      <c r="D101" s="44">
        <f t="shared" si="0"/>
        <v>8.5228302913728515E-2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816959.51</v>
      </c>
      <c r="D103" s="112">
        <f t="shared" si="0"/>
        <v>0.1483135877528805</v>
      </c>
      <c r="E103" s="41"/>
    </row>
    <row r="104" spans="1:5" x14ac:dyDescent="0.2">
      <c r="A104" s="43">
        <v>5121</v>
      </c>
      <c r="B104" s="41" t="s">
        <v>287</v>
      </c>
      <c r="C104" s="142">
        <v>78687.570000000007</v>
      </c>
      <c r="D104" s="44">
        <f t="shared" si="0"/>
        <v>1.4285207131325185E-2</v>
      </c>
      <c r="E104" s="41"/>
    </row>
    <row r="105" spans="1:5" x14ac:dyDescent="0.2">
      <c r="A105" s="43">
        <v>5122</v>
      </c>
      <c r="B105" s="41" t="s">
        <v>288</v>
      </c>
      <c r="C105" s="142">
        <v>344847.72</v>
      </c>
      <c r="D105" s="44">
        <f t="shared" si="0"/>
        <v>6.2604819401148482E-2</v>
      </c>
      <c r="E105" s="41"/>
    </row>
    <row r="106" spans="1:5" x14ac:dyDescent="0.2">
      <c r="A106" s="43">
        <v>5123</v>
      </c>
      <c r="B106" s="41" t="s">
        <v>289</v>
      </c>
      <c r="C106" s="142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2">
        <v>39925.31</v>
      </c>
      <c r="D107" s="44">
        <f t="shared" si="0"/>
        <v>7.2481755775704931E-3</v>
      </c>
      <c r="E107" s="41"/>
    </row>
    <row r="108" spans="1:5" x14ac:dyDescent="0.2">
      <c r="A108" s="43">
        <v>5125</v>
      </c>
      <c r="B108" s="41" t="s">
        <v>291</v>
      </c>
      <c r="C108" s="142">
        <v>0</v>
      </c>
      <c r="D108" s="44">
        <f t="shared" si="0"/>
        <v>0</v>
      </c>
      <c r="E108" s="41"/>
    </row>
    <row r="109" spans="1:5" x14ac:dyDescent="0.2">
      <c r="A109" s="43">
        <v>5126</v>
      </c>
      <c r="B109" s="41" t="s">
        <v>292</v>
      </c>
      <c r="C109" s="142">
        <v>342244.92</v>
      </c>
      <c r="D109" s="44">
        <f t="shared" si="0"/>
        <v>6.2132298301292271E-2</v>
      </c>
      <c r="E109" s="41"/>
    </row>
    <row r="110" spans="1:5" x14ac:dyDescent="0.2">
      <c r="A110" s="43">
        <v>5127</v>
      </c>
      <c r="B110" s="41" t="s">
        <v>293</v>
      </c>
      <c r="C110" s="142">
        <v>5568</v>
      </c>
      <c r="D110" s="44">
        <f t="shared" si="0"/>
        <v>1.0108335192867007E-3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5685.99</v>
      </c>
      <c r="D112" s="44">
        <f t="shared" si="0"/>
        <v>1.0322538222573613E-3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637135.76</v>
      </c>
      <c r="D113" s="112">
        <f t="shared" si="0"/>
        <v>0.11566777703739346</v>
      </c>
      <c r="E113" s="41"/>
    </row>
    <row r="114" spans="1:5" x14ac:dyDescent="0.2">
      <c r="A114" s="43">
        <v>5131</v>
      </c>
      <c r="B114" s="41" t="s">
        <v>297</v>
      </c>
      <c r="C114" s="142">
        <v>64300.47</v>
      </c>
      <c r="D114" s="44">
        <f t="shared" si="0"/>
        <v>1.1673324422034649E-2</v>
      </c>
      <c r="E114" s="41"/>
    </row>
    <row r="115" spans="1:5" x14ac:dyDescent="0.2">
      <c r="A115" s="43">
        <v>5132</v>
      </c>
      <c r="B115" s="41" t="s">
        <v>298</v>
      </c>
      <c r="C115" s="142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2">
        <v>29341.69</v>
      </c>
      <c r="D116" s="44">
        <f t="shared" si="0"/>
        <v>5.3267894692024774E-3</v>
      </c>
      <c r="E116" s="41"/>
    </row>
    <row r="117" spans="1:5" x14ac:dyDescent="0.2">
      <c r="A117" s="43">
        <v>5134</v>
      </c>
      <c r="B117" s="41" t="s">
        <v>300</v>
      </c>
      <c r="C117" s="142">
        <v>39663.589999999997</v>
      </c>
      <c r="D117" s="44">
        <f t="shared" si="0"/>
        <v>7.200662045122987E-3</v>
      </c>
      <c r="E117" s="41"/>
    </row>
    <row r="118" spans="1:5" x14ac:dyDescent="0.2">
      <c r="A118" s="43">
        <v>5135</v>
      </c>
      <c r="B118" s="41" t="s">
        <v>301</v>
      </c>
      <c r="C118" s="142">
        <v>196437.12</v>
      </c>
      <c r="D118" s="44">
        <f t="shared" si="0"/>
        <v>3.5661857997152289E-2</v>
      </c>
      <c r="E118" s="41"/>
    </row>
    <row r="119" spans="1:5" x14ac:dyDescent="0.2">
      <c r="A119" s="43">
        <v>5136</v>
      </c>
      <c r="B119" s="41" t="s">
        <v>302</v>
      </c>
      <c r="C119" s="142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2">
        <v>77428.570000000007</v>
      </c>
      <c r="D120" s="44">
        <f t="shared" si="0"/>
        <v>1.4056644020552563E-2</v>
      </c>
      <c r="E120" s="41"/>
    </row>
    <row r="121" spans="1:5" x14ac:dyDescent="0.2">
      <c r="A121" s="43">
        <v>5138</v>
      </c>
      <c r="B121" s="41" t="s">
        <v>304</v>
      </c>
      <c r="C121" s="142">
        <v>116735.73</v>
      </c>
      <c r="D121" s="44">
        <f t="shared" si="0"/>
        <v>2.1192598560057847E-2</v>
      </c>
      <c r="E121" s="41"/>
    </row>
    <row r="122" spans="1:5" x14ac:dyDescent="0.2">
      <c r="A122" s="43">
        <v>5139</v>
      </c>
      <c r="B122" s="41" t="s">
        <v>305</v>
      </c>
      <c r="C122" s="142">
        <v>113228.59</v>
      </c>
      <c r="D122" s="44">
        <f t="shared" si="0"/>
        <v>2.0555900523270641E-2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71972.36</v>
      </c>
      <c r="D123" s="112">
        <f t="shared" si="0"/>
        <v>1.3066105235303407E-2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2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71972.36</v>
      </c>
      <c r="D133" s="112">
        <f t="shared" si="0"/>
        <v>1.3066105235303407E-2</v>
      </c>
      <c r="E133" s="41"/>
    </row>
    <row r="134" spans="1:5" x14ac:dyDescent="0.2">
      <c r="A134" s="43">
        <v>5241</v>
      </c>
      <c r="B134" s="41" t="s">
        <v>315</v>
      </c>
      <c r="C134" s="142">
        <v>71972.36</v>
      </c>
      <c r="D134" s="44">
        <f t="shared" si="0"/>
        <v>1.3066105235303407E-2</v>
      </c>
      <c r="E134" s="41"/>
    </row>
    <row r="135" spans="1:5" x14ac:dyDescent="0.2">
      <c r="A135" s="43">
        <v>5242</v>
      </c>
      <c r="B135" s="41" t="s">
        <v>316</v>
      </c>
      <c r="C135" s="142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2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2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2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121185.76</v>
      </c>
      <c r="D181" s="112">
        <f t="shared" si="1"/>
        <v>2.2000472030932739E-2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121185.76</v>
      </c>
      <c r="D182" s="112">
        <f t="shared" si="1"/>
        <v>2.2000472030932739E-2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118540.34</v>
      </c>
      <c r="D187" s="44">
        <f t="shared" si="1"/>
        <v>2.1520213552378244E-2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2645.42</v>
      </c>
      <c r="D189" s="44">
        <f t="shared" si="1"/>
        <v>4.8025847855449427E-4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5" x14ac:dyDescent="0.2">
      <c r="C213" s="144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33" zoomScale="6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95" customHeight="1" x14ac:dyDescent="0.25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95" customHeight="1" x14ac:dyDescent="0.25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4</v>
      </c>
    </row>
    <row r="4" spans="1:8" s="11" customFormat="1" ht="18.95" customHeight="1" x14ac:dyDescent="0.25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226505.92</v>
      </c>
      <c r="D15" s="144">
        <v>226505.92</v>
      </c>
      <c r="E15" s="144">
        <v>226505.92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0</v>
      </c>
      <c r="D16" s="144">
        <v>0</v>
      </c>
      <c r="E16" s="144">
        <v>0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8135.76</v>
      </c>
      <c r="D20" s="144">
        <v>8135.76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20926.28</v>
      </c>
      <c r="D21" s="144">
        <v>20926.28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2000</v>
      </c>
      <c r="D23" s="144">
        <v>2000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0</v>
      </c>
      <c r="D24" s="144">
        <v>0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0</v>
      </c>
      <c r="D25" s="144">
        <v>0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0</v>
      </c>
      <c r="D26" s="144">
        <v>0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0</v>
      </c>
      <c r="D27" s="144">
        <v>0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0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0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0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0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1440279.91</v>
      </c>
      <c r="D64" s="144">
        <f t="shared" ref="D64:E64" si="0">SUM(D65:D72)</f>
        <v>118540.34000000001</v>
      </c>
      <c r="E64" s="144">
        <f t="shared" si="0"/>
        <v>1020701.2000000001</v>
      </c>
    </row>
    <row r="65" spans="1:9" x14ac:dyDescent="0.2">
      <c r="A65" s="16">
        <v>1241</v>
      </c>
      <c r="B65" s="14" t="s">
        <v>158</v>
      </c>
      <c r="C65" s="144">
        <v>311531.11</v>
      </c>
      <c r="D65" s="144">
        <v>36306.94</v>
      </c>
      <c r="E65" s="144">
        <v>244481.89</v>
      </c>
    </row>
    <row r="66" spans="1:9" x14ac:dyDescent="0.2">
      <c r="A66" s="16">
        <v>1242</v>
      </c>
      <c r="B66" s="14" t="s">
        <v>159</v>
      </c>
      <c r="C66" s="144">
        <v>124448.67</v>
      </c>
      <c r="D66" s="144">
        <v>0</v>
      </c>
      <c r="E66" s="144">
        <v>124448.67</v>
      </c>
    </row>
    <row r="67" spans="1:9" x14ac:dyDescent="0.2">
      <c r="A67" s="16">
        <v>1243</v>
      </c>
      <c r="B67" s="14" t="s">
        <v>160</v>
      </c>
      <c r="C67" s="144">
        <v>0</v>
      </c>
      <c r="D67" s="144">
        <v>0</v>
      </c>
      <c r="E67" s="144">
        <v>0</v>
      </c>
    </row>
    <row r="68" spans="1:9" x14ac:dyDescent="0.2">
      <c r="A68" s="16">
        <v>1244</v>
      </c>
      <c r="B68" s="14" t="s">
        <v>161</v>
      </c>
      <c r="C68" s="144">
        <v>905697.34</v>
      </c>
      <c r="D68" s="144">
        <v>72373.13</v>
      </c>
      <c r="E68" s="144">
        <v>592080.47</v>
      </c>
    </row>
    <row r="69" spans="1:9" x14ac:dyDescent="0.2">
      <c r="A69" s="16">
        <v>1245</v>
      </c>
      <c r="B69" s="14" t="s">
        <v>162</v>
      </c>
      <c r="C69" s="144">
        <v>0</v>
      </c>
      <c r="D69" s="144">
        <v>0</v>
      </c>
      <c r="E69" s="144">
        <v>0</v>
      </c>
    </row>
    <row r="70" spans="1:9" x14ac:dyDescent="0.2">
      <c r="A70" s="16">
        <v>1246</v>
      </c>
      <c r="B70" s="14" t="s">
        <v>163</v>
      </c>
      <c r="C70" s="144">
        <v>98602.79</v>
      </c>
      <c r="D70" s="144">
        <v>9860.27</v>
      </c>
      <c r="E70" s="144">
        <v>59690.17</v>
      </c>
    </row>
    <row r="71" spans="1:9" x14ac:dyDescent="0.2">
      <c r="A71" s="16">
        <v>1247</v>
      </c>
      <c r="B71" s="14" t="s">
        <v>164</v>
      </c>
      <c r="C71" s="144">
        <v>0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29324.230000000003</v>
      </c>
      <c r="D76" s="144">
        <f>SUM(D77:D81)</f>
        <v>2645.42</v>
      </c>
      <c r="E76" s="144">
        <f>SUM(E77:E81)</f>
        <v>7518.67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0</v>
      </c>
      <c r="D77" s="144">
        <v>0</v>
      </c>
      <c r="E77" s="144">
        <v>0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26454.240000000002</v>
      </c>
      <c r="D80" s="144">
        <v>2645.42</v>
      </c>
      <c r="E80" s="144">
        <v>7518.67</v>
      </c>
    </row>
    <row r="81" spans="1:8" x14ac:dyDescent="0.2">
      <c r="A81" s="16">
        <v>1259</v>
      </c>
      <c r="B81" s="14" t="s">
        <v>172</v>
      </c>
      <c r="C81" s="144">
        <v>2869.99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0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0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1016942.3</v>
      </c>
      <c r="D110" s="144">
        <f>SUM(D111:D119)</f>
        <v>1016942.3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929305.55</v>
      </c>
      <c r="D111" s="144">
        <f>C111</f>
        <v>929305.55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12085</v>
      </c>
      <c r="D112" s="144">
        <f t="shared" ref="D112:D119" si="1">C112</f>
        <v>12085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0</v>
      </c>
      <c r="D113" s="144">
        <f t="shared" si="1"/>
        <v>0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0</v>
      </c>
      <c r="D115" s="144">
        <f t="shared" si="1"/>
        <v>0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72551.75</v>
      </c>
      <c r="D117" s="144">
        <f t="shared" si="1"/>
        <v>72551.75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3000</v>
      </c>
      <c r="D119" s="144">
        <f t="shared" si="1"/>
        <v>3000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179662.9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5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6">
        <v>179662.9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6">
        <v>0</v>
      </c>
      <c r="D169" s="117"/>
    </row>
    <row r="170" spans="1:5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5" x14ac:dyDescent="0.2">
      <c r="A171" s="117"/>
      <c r="B171" s="117"/>
      <c r="C171" s="146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95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95" customHeight="1" x14ac:dyDescent="0.2">
      <c r="A3" s="173" t="s">
        <v>597</v>
      </c>
      <c r="B3" s="173"/>
      <c r="C3" s="173"/>
      <c r="D3" s="20" t="s">
        <v>500</v>
      </c>
      <c r="E3" s="21">
        <v>4</v>
      </c>
    </row>
    <row r="4" spans="1:5" ht="18.95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47">
        <v>0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250756.65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-239583.44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64" zoomScaleNormal="100" workbookViewId="0">
      <selection activeCell="I71" sqref="I7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95" customHeight="1" x14ac:dyDescent="0.25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95" customHeight="1" x14ac:dyDescent="0.25">
      <c r="A3" s="173" t="s">
        <v>597</v>
      </c>
      <c r="B3" s="173"/>
      <c r="C3" s="173"/>
      <c r="D3" s="20" t="s">
        <v>500</v>
      </c>
      <c r="E3" s="21">
        <v>4</v>
      </c>
    </row>
    <row r="4" spans="1:5" s="28" customFormat="1" ht="18.95" customHeight="1" x14ac:dyDescent="0.25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508826.18</v>
      </c>
      <c r="D10" s="147">
        <v>899028.32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0</v>
      </c>
      <c r="D12" s="147">
        <v>0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508826.18</v>
      </c>
      <c r="D16" s="148">
        <f>SUM(D9:D15)</f>
        <v>899028.32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0</v>
      </c>
      <c r="D21" s="148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0</v>
      </c>
      <c r="D26" s="147">
        <v>0</v>
      </c>
    </row>
    <row r="27" spans="1:5" x14ac:dyDescent="0.2">
      <c r="A27" s="26">
        <v>1236</v>
      </c>
      <c r="B27" s="22" t="s">
        <v>155</v>
      </c>
      <c r="C27" s="147">
        <v>0</v>
      </c>
      <c r="D27" s="147">
        <v>0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450930.61</v>
      </c>
      <c r="D29" s="148">
        <f>SUM(D30:D37)</f>
        <v>19403</v>
      </c>
    </row>
    <row r="30" spans="1:5" x14ac:dyDescent="0.2">
      <c r="A30" s="26">
        <v>1241</v>
      </c>
      <c r="B30" s="22" t="s">
        <v>158</v>
      </c>
      <c r="C30" s="147">
        <v>64940.61</v>
      </c>
      <c r="D30" s="147">
        <v>19403</v>
      </c>
    </row>
    <row r="31" spans="1:5" x14ac:dyDescent="0.2">
      <c r="A31" s="26">
        <v>1242</v>
      </c>
      <c r="B31" s="22" t="s">
        <v>159</v>
      </c>
      <c r="C31" s="147">
        <v>0</v>
      </c>
      <c r="D31" s="147">
        <v>0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0</v>
      </c>
    </row>
    <row r="33" spans="1:5" x14ac:dyDescent="0.2">
      <c r="A33" s="26">
        <v>1244</v>
      </c>
      <c r="B33" s="22" t="s">
        <v>161</v>
      </c>
      <c r="C33" s="147">
        <v>385990</v>
      </c>
      <c r="D33" s="147">
        <v>0</v>
      </c>
    </row>
    <row r="34" spans="1:5" x14ac:dyDescent="0.2">
      <c r="A34" s="26">
        <v>1245</v>
      </c>
      <c r="B34" s="22" t="s">
        <v>162</v>
      </c>
      <c r="C34" s="147">
        <v>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0</v>
      </c>
      <c r="D35" s="147">
        <v>0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4916.13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4916.13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450930.61</v>
      </c>
      <c r="D44" s="148">
        <f>D21+D29+D38</f>
        <v>24319.13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250756.65</v>
      </c>
      <c r="D48" s="148">
        <v>-587523.06000000006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121185.76</v>
      </c>
      <c r="D49" s="148">
        <f>D54+D66+D94+D97+D50</f>
        <v>66070.03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0</v>
      </c>
      <c r="D54" s="148">
        <f>D55+D57+D59+D61+D63</f>
        <v>0</v>
      </c>
    </row>
    <row r="55" spans="1:4" x14ac:dyDescent="0.2">
      <c r="A55" s="26">
        <v>5410</v>
      </c>
      <c r="B55" s="22" t="s">
        <v>511</v>
      </c>
      <c r="C55" s="147">
        <f>C56</f>
        <v>0</v>
      </c>
      <c r="D55" s="147">
        <f>D56</f>
        <v>0</v>
      </c>
    </row>
    <row r="56" spans="1:4" x14ac:dyDescent="0.2">
      <c r="A56" s="26">
        <v>5411</v>
      </c>
      <c r="B56" s="22" t="s">
        <v>345</v>
      </c>
      <c r="C56" s="147">
        <v>0</v>
      </c>
      <c r="D56" s="147">
        <v>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121185.76</v>
      </c>
      <c r="D66" s="148">
        <f>D67+D76+D79+D85</f>
        <v>66070.03</v>
      </c>
    </row>
    <row r="67" spans="1:4" x14ac:dyDescent="0.2">
      <c r="A67" s="26">
        <v>5510</v>
      </c>
      <c r="B67" s="22" t="s">
        <v>358</v>
      </c>
      <c r="C67" s="147">
        <f>SUM(C68:C75)</f>
        <v>121185.76</v>
      </c>
      <c r="D67" s="147">
        <f>SUM(D68:D75)</f>
        <v>66070.03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118540.34</v>
      </c>
      <c r="D72" s="147">
        <v>63465.56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2645.42</v>
      </c>
      <c r="D74" s="147">
        <v>2604.4699999999998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0</v>
      </c>
      <c r="D97" s="148">
        <f>SUM(D98:D102)</f>
        <v>0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0</v>
      </c>
    </row>
    <row r="100" spans="1:4" x14ac:dyDescent="0.2">
      <c r="A100" s="26">
        <v>2112</v>
      </c>
      <c r="B100" s="22" t="s">
        <v>525</v>
      </c>
      <c r="C100" s="147">
        <v>0</v>
      </c>
      <c r="D100" s="147">
        <v>0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0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0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0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0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371942.41</v>
      </c>
      <c r="D139" s="148">
        <f>D48+D49-D103-D106</f>
        <v>-521453.03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4" t="s">
        <v>596</v>
      </c>
      <c r="B1" s="175"/>
      <c r="C1" s="176"/>
    </row>
    <row r="2" spans="1:3" s="29" customFormat="1" ht="18" customHeight="1" x14ac:dyDescent="0.25">
      <c r="A2" s="177" t="s">
        <v>506</v>
      </c>
      <c r="B2" s="178"/>
      <c r="C2" s="179"/>
    </row>
    <row r="3" spans="1:3" s="29" customFormat="1" ht="18" customHeight="1" x14ac:dyDescent="0.25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5759082.0999999996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5759082.0999999996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5" t="s">
        <v>596</v>
      </c>
      <c r="B1" s="186"/>
      <c r="C1" s="187"/>
    </row>
    <row r="2" spans="1:3" s="32" customFormat="1" ht="18.95" customHeight="1" x14ac:dyDescent="0.25">
      <c r="A2" s="188" t="s">
        <v>508</v>
      </c>
      <c r="B2" s="189"/>
      <c r="C2" s="190"/>
    </row>
    <row r="3" spans="1:3" s="32" customFormat="1" ht="18.95" customHeight="1" x14ac:dyDescent="0.25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35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5838070.2999999998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450930.61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64940.61</v>
      </c>
    </row>
    <row r="12" spans="1:3" x14ac:dyDescent="0.2">
      <c r="A12" s="76">
        <v>2.4</v>
      </c>
      <c r="B12" s="63" t="s">
        <v>159</v>
      </c>
      <c r="C12" s="93">
        <v>0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385990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121185.76</v>
      </c>
    </row>
    <row r="32" spans="1:3" x14ac:dyDescent="0.2">
      <c r="A32" s="76" t="s">
        <v>470</v>
      </c>
      <c r="B32" s="63" t="s">
        <v>358</v>
      </c>
      <c r="C32" s="93">
        <v>121185.76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5508325.4499999993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zoomScale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95" customHeight="1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95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4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0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0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1">
        <v>0</v>
      </c>
    </row>
    <row r="51" spans="1:3" x14ac:dyDescent="0.2">
      <c r="A51" s="22">
        <v>8220</v>
      </c>
      <c r="B51" s="103" t="s">
        <v>46</v>
      </c>
      <c r="C51" s="161">
        <v>0</v>
      </c>
    </row>
    <row r="52" spans="1:3" x14ac:dyDescent="0.2">
      <c r="A52" s="22">
        <v>8230</v>
      </c>
      <c r="B52" s="103" t="s">
        <v>594</v>
      </c>
      <c r="C52" s="161">
        <v>0</v>
      </c>
    </row>
    <row r="53" spans="1:3" x14ac:dyDescent="0.2">
      <c r="A53" s="22">
        <v>8240</v>
      </c>
      <c r="B53" s="103" t="s">
        <v>45</v>
      </c>
      <c r="C53" s="161">
        <v>0</v>
      </c>
    </row>
    <row r="54" spans="1:3" x14ac:dyDescent="0.2">
      <c r="A54" s="22">
        <v>8250</v>
      </c>
      <c r="B54" s="103" t="s">
        <v>44</v>
      </c>
      <c r="C54" s="161">
        <v>0</v>
      </c>
    </row>
    <row r="55" spans="1:3" x14ac:dyDescent="0.2">
      <c r="A55" s="22">
        <v>8260</v>
      </c>
      <c r="B55" s="103" t="s">
        <v>43</v>
      </c>
      <c r="C55" s="161">
        <v>0</v>
      </c>
    </row>
    <row r="56" spans="1:3" x14ac:dyDescent="0.2">
      <c r="A56" s="22">
        <v>8270</v>
      </c>
      <c r="B56" s="103" t="s">
        <v>42</v>
      </c>
      <c r="C56" s="161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2019-02-13T21:19:08Z</cp:lastPrinted>
  <dcterms:created xsi:type="dcterms:W3CDTF">2012-12-11T20:36:24Z</dcterms:created>
  <dcterms:modified xsi:type="dcterms:W3CDTF">2026-01-30T05:29:08Z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