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4) OTRA INFORMACION\"/>
    </mc:Choice>
  </mc:AlternateContent>
  <bookViews>
    <workbookView xWindow="-120" yWindow="-120" windowWidth="20730" windowHeight="11310" tabRatio="782" activeTab="6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definedNames>
    <definedName name="_xlnm.Print_Area" localSheetId="2">'NDF-02'!$B$8:$I$162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2" i="1" l="1"/>
  <c r="H52" i="1"/>
  <c r="H42" i="1"/>
  <c r="H32" i="1"/>
  <c r="H13" i="1" s="1"/>
  <c r="H22" i="1"/>
  <c r="H14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 s="1"/>
  <c r="D52" i="1"/>
  <c r="D42" i="1"/>
  <c r="D32" i="1"/>
  <c r="D22" i="1"/>
  <c r="D14" i="1"/>
  <c r="D13" i="1" s="1"/>
  <c r="C52" i="1"/>
  <c r="C42" i="1"/>
  <c r="C32" i="1"/>
  <c r="C22" i="1"/>
  <c r="C14" i="1"/>
  <c r="C13" i="1" s="1"/>
  <c r="F13" i="3" l="1"/>
  <c r="F14" i="3"/>
  <c r="F15" i="3"/>
  <c r="F16" i="3"/>
  <c r="F17" i="3"/>
  <c r="F18" i="3"/>
  <c r="F19" i="3"/>
  <c r="F20" i="3"/>
  <c r="F22" i="3"/>
  <c r="F23" i="3"/>
  <c r="F12" i="3"/>
  <c r="E52" i="1" l="1"/>
  <c r="F52" i="1"/>
  <c r="G52" i="1"/>
  <c r="E42" i="1"/>
  <c r="F42" i="1"/>
  <c r="G42" i="1"/>
  <c r="E32" i="1"/>
  <c r="F32" i="1"/>
  <c r="G32" i="1"/>
  <c r="E22" i="1"/>
  <c r="F22" i="1"/>
  <c r="G22" i="1"/>
  <c r="G13" i="1" s="1"/>
  <c r="G161" i="1" s="1"/>
  <c r="I54" i="1"/>
  <c r="I55" i="1"/>
  <c r="I56" i="1"/>
  <c r="I57" i="1"/>
  <c r="I58" i="1"/>
  <c r="I59" i="1"/>
  <c r="I60" i="1"/>
  <c r="I61" i="1"/>
  <c r="I53" i="1"/>
  <c r="I46" i="1"/>
  <c r="I42" i="1" s="1"/>
  <c r="I34" i="1"/>
  <c r="I35" i="1"/>
  <c r="I36" i="1"/>
  <c r="I37" i="1"/>
  <c r="I38" i="1"/>
  <c r="I39" i="1"/>
  <c r="I40" i="1"/>
  <c r="I41" i="1"/>
  <c r="I33" i="1"/>
  <c r="I24" i="1"/>
  <c r="I25" i="1"/>
  <c r="I26" i="1"/>
  <c r="I27" i="1"/>
  <c r="I28" i="1"/>
  <c r="I29" i="1"/>
  <c r="I30" i="1"/>
  <c r="I31" i="1"/>
  <c r="I23" i="1"/>
  <c r="I17" i="1"/>
  <c r="I18" i="1"/>
  <c r="I19" i="1"/>
  <c r="I20" i="1"/>
  <c r="I21" i="1"/>
  <c r="I15" i="1"/>
  <c r="D161" i="1"/>
  <c r="E14" i="1"/>
  <c r="E13" i="1" s="1"/>
  <c r="E161" i="1" s="1"/>
  <c r="F14" i="1"/>
  <c r="F13" i="1" s="1"/>
  <c r="F161" i="1" s="1"/>
  <c r="G14" i="1"/>
  <c r="C161" i="1"/>
  <c r="I52" i="1" l="1"/>
  <c r="I22" i="1"/>
  <c r="I32" i="1"/>
  <c r="I16" i="1"/>
  <c r="I14" i="1" s="1"/>
  <c r="I13" i="1" l="1"/>
  <c r="I161" i="1" s="1"/>
  <c r="H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D21" i="3"/>
  <c r="F21" i="3" s="1"/>
  <c r="E11" i="3"/>
  <c r="F11" i="3"/>
  <c r="D11" i="3"/>
  <c r="F31" i="3" l="1"/>
  <c r="D31" i="3"/>
  <c r="E31" i="3"/>
</calcChain>
</file>

<file path=xl/sharedStrings.xml><?xml version="1.0" encoding="utf-8"?>
<sst xmlns="http://schemas.openxmlformats.org/spreadsheetml/2006/main" count="261" uniqueCount="149">
  <si>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</si>
  <si>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</si>
  <si>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</si>
  <si>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</si>
  <si>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</si>
  <si>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</si>
  <si>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</si>
  <si>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</si>
  <si>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</si>
  <si>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</si>
  <si>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</si>
  <si>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</si>
  <si>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</si>
  <si>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</si>
  <si>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</si>
  <si>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</si>
  <si>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</si>
  <si>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</si>
  <si>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</si>
  <si>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</si>
  <si>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</si>
  <si>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</si>
  <si>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</si>
  <si>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</si>
  <si>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</si>
  <si>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</si>
  <si>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</si>
  <si>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</si>
  <si>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</si>
  <si>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</si>
  <si>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</si>
  <si>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</si>
  <si>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</si>
  <si>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</si>
  <si>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</si>
  <si>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</si>
  <si>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</si>
  <si>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</si>
  <si>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</si>
  <si>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</si>
  <si>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</si>
  <si>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</si>
  <si>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</si>
  <si>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</si>
  <si>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</si>
  <si>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</si>
  <si>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</si>
  <si>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</si>
  <si>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</si>
  <si>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</si>
  <si>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</si>
  <si>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</si>
  <si>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</si>
  <si>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</si>
  <si>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</si>
  <si>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</si>
  <si>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</si>
  <si>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</si>
  <si>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</si>
  <si>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</si>
  <si>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</si>
  <si>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</si>
  <si>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</si>
  <si>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</si>
  <si>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</si>
  <si>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</si>
  <si>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</si>
  <si>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</si>
  <si>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</si>
  <si>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</si>
  <si>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</si>
  <si>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</si>
  <si>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</si>
  <si>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</si>
  <si>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</si>
  <si>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</si>
  <si>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</si>
  <si>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</si>
  <si>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</si>
  <si>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</si>
  <si>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</si>
  <si>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</si>
  <si>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</si>
  <si>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</si>
  <si>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</si>
  <si>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</si>
  <si>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</si>
  <si>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</si>
  <si>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</si>
  <si>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</si>
  <si>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</si>
  <si>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</si>
  <si>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</si>
  <si>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</si>
  <si>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</si>
  <si>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</si>
  <si>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</si>
  <si>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</si>
  <si>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</si>
  <si>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</si>
  <si>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</si>
  <si>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</si>
  <si>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</si>
  <si>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</si>
  <si>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</si>
  <si>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</si>
  <si>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</si>
  <si>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</si>
  <si>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</si>
  <si>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</si>
  <si>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</si>
  <si>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</si>
  <si>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</si>
  <si>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</si>
  <si>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</si>
  <si>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</si>
  <si>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</si>
  <si>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</si>
  <si>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</si>
  <si>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</si>
  <si>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</si>
  <si>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</si>
  <si>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</si>
  <si>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</si>
  <si>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</si>
  <si>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</si>
  <si>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</si>
  <si>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</si>
  <si>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</si>
  <si>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</si>
  <si>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</si>
  <si>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</si>
  <si>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</si>
  <si>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</si>
  <si>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</si>
  <si>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</si>
  <si>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</si>
  <si>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</si>
  <si>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</si>
  <si>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</si>
  <si>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</si>
  <si>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a) La información relativa al cumplimiento de los convenios de Deuda Garantizada.</t>
  </si>
  <si>
    <t>SISTEMA PARA EL DESARROLLO INTEGRAL DEL MUNICIPIO DE SANTA CATARINA, GTO.</t>
  </si>
  <si>
    <t>"Esta paramunicipal cuenta con Balance Presupuestario Sostenible."</t>
  </si>
  <si>
    <t>Ejercicio 2025</t>
  </si>
  <si>
    <t>"Esta paramunicipal no cuenta con Financiamiento u Obligaciones contraídas, en el RPU."</t>
  </si>
  <si>
    <t>"Esta paramunicipal no cuenta con Obligaciones a Corto Plazo"</t>
  </si>
  <si>
    <t>" Esta paramunicipal no cuenta con deuda"</t>
  </si>
  <si>
    <t>Correspondiente del 01 de enero al 31 de diciembre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</si>
</sst>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22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0" fontId="2" fillId="0" borderId="0" xfId="6" applyFont="1"/>
    <xf numFmtId="0" fontId="2" fillId="0" borderId="0" xfId="7" applyFont="1"/>
    <xf numFmtId="0" fontId="17" fillId="0" borderId="0" xfId="0" applyFont="1"/>
    <xf numFmtId="164" fontId="2" fillId="0" borderId="2" xfId="0" applyNumberFormat="1" applyFont="1" applyBorder="1" applyAlignment="1" applyProtection="1">
      <alignment horizontal="right" vertical="top"/>
      <protection locked="0"/>
    </xf>
    <xf numFmtId="164" fontId="3" fillId="0" borderId="2" xfId="0" applyNumberFormat="1" applyFont="1" applyBorder="1" applyAlignment="1" applyProtection="1">
      <alignment horizontal="right" vertical="top"/>
      <protection locked="0"/>
    </xf>
    <xf numFmtId="164" fontId="7" fillId="0" borderId="2" xfId="0" applyNumberFormat="1" applyFont="1" applyBorder="1" applyProtection="1">
      <protection locked="0"/>
    </xf>
    <xf numFmtId="164" fontId="19" fillId="5" borderId="2" xfId="8" applyNumberFormat="1" applyFont="1" applyFill="1" applyBorder="1" applyAlignment="1" applyProtection="1">
      <alignment vertical="center"/>
      <protection locked="0"/>
    </xf>
    <xf numFmtId="164" fontId="20" fillId="5" borderId="2" xfId="8" applyNumberFormat="1" applyFont="1" applyFill="1" applyBorder="1" applyAlignment="1" applyProtection="1">
      <alignment vertical="center"/>
      <protection locked="0"/>
    </xf>
    <xf numFmtId="164" fontId="21" fillId="5" borderId="2" xfId="8" applyNumberFormat="1" applyFont="1" applyFill="1" applyBorder="1" applyAlignment="1" applyProtection="1">
      <alignment vertical="center"/>
      <protection locked="0"/>
    </xf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9">
    <cellStyle name="Hipervínculo" xfId="1" builtinId="8"/>
    <cellStyle name="Millares" xfId="8" builtinId="3"/>
    <cellStyle name="Normal" xfId="0" builtinId="0"/>
    <cellStyle name="Normal 2" xfId="3"/>
    <cellStyle name="Normal 2 2" xfId="4"/>
    <cellStyle name="Normal 2 3" xfId="7"/>
    <cellStyle name="Normal 2 4" xfId="6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C8" sqref="C8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142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148</v>
      </c>
      <c r="B3" s="24"/>
      <c r="C3" s="25" t="s">
        <v>4</v>
      </c>
      <c r="D3" s="27">
        <v>4</v>
      </c>
    </row>
    <row r="4" spans="1:4" x14ac:dyDescent="0.2">
      <c r="A4" s="79" t="s">
        <v>5</v>
      </c>
      <c r="B4" s="80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showGridLines="0" workbookViewId="0">
      <selection activeCell="C31" sqref="C3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70" t="s">
        <v>143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2"/>
  <sheetViews>
    <sheetView showGridLines="0" topLeftCell="B1" zoomScaleNormal="100" workbookViewId="0">
      <selection activeCell="B8" sqref="B8:I162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9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9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9" x14ac:dyDescent="0.2">
      <c r="B5" s="43" t="s">
        <v>23</v>
      </c>
    </row>
    <row r="6" spans="1:9" x14ac:dyDescent="0.2">
      <c r="B6" s="87" t="str">
        <f>B1</f>
        <v>SISTEMA PARA EL DESARROLLO INTEGRAL DEL MUNICIPIO DE SANTA CATARINA, GTO.</v>
      </c>
      <c r="C6" s="87"/>
      <c r="D6" s="87"/>
      <c r="E6" s="87"/>
      <c r="F6" s="87"/>
      <c r="G6" s="87"/>
      <c r="H6" s="87"/>
      <c r="I6" s="87"/>
    </row>
    <row r="7" spans="1:9" x14ac:dyDescent="0.2">
      <c r="B7" s="82" t="s">
        <v>24</v>
      </c>
      <c r="C7" s="82"/>
      <c r="D7" s="82"/>
      <c r="E7" s="82"/>
      <c r="F7" s="82"/>
      <c r="G7" s="82"/>
      <c r="H7" s="82"/>
      <c r="I7" s="82"/>
    </row>
    <row r="8" spans="1:9" x14ac:dyDescent="0.2">
      <c r="B8" s="82" t="s">
        <v>25</v>
      </c>
      <c r="C8" s="82"/>
      <c r="D8" s="82"/>
      <c r="E8" s="82"/>
      <c r="F8" s="82"/>
      <c r="G8" s="82"/>
      <c r="H8" s="82"/>
      <c r="I8" s="82"/>
    </row>
    <row r="9" spans="1:9" x14ac:dyDescent="0.2">
      <c r="B9" s="82" t="str">
        <f>B3</f>
        <v>Correspondiente del 01 de enero al 31 de diciembre de 2025.</v>
      </c>
      <c r="C9" s="82"/>
      <c r="D9" s="82"/>
      <c r="E9" s="82"/>
      <c r="F9" s="82"/>
      <c r="G9" s="82"/>
      <c r="H9" s="82"/>
      <c r="I9" s="82"/>
    </row>
    <row r="10" spans="1:9" x14ac:dyDescent="0.2">
      <c r="B10" s="83" t="s">
        <v>26</v>
      </c>
      <c r="C10" s="83"/>
      <c r="D10" s="83"/>
      <c r="E10" s="83"/>
      <c r="F10" s="83"/>
      <c r="G10" s="83"/>
      <c r="H10" s="83"/>
      <c r="I10" s="83"/>
    </row>
    <row r="11" spans="1:9" x14ac:dyDescent="0.2">
      <c r="B11" s="9"/>
      <c r="C11" s="9"/>
      <c r="D11" s="84" t="s">
        <v>27</v>
      </c>
      <c r="E11" s="85"/>
      <c r="F11" s="85"/>
      <c r="G11" s="85"/>
      <c r="H11" s="86"/>
      <c r="I11" s="9"/>
    </row>
    <row r="12" spans="1:9" ht="56.25" customHeight="1" x14ac:dyDescent="0.2">
      <c r="B12" s="8" t="s">
        <v>28</v>
      </c>
      <c r="C12" s="8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8" t="s">
        <v>35</v>
      </c>
    </row>
    <row r="13" spans="1:9" x14ac:dyDescent="0.2">
      <c r="A13" s="42"/>
      <c r="B13" s="13" t="s">
        <v>36</v>
      </c>
      <c r="C13" s="76">
        <f>C14+C22+C193+C32+C42+C52+C62+C66+C75+C79</f>
        <v>3640000</v>
      </c>
      <c r="D13" s="76">
        <f t="shared" ref="D13" si="0">D14+D22+D193+D32+D42+D52+D62+D66+D75+D79</f>
        <v>2198070.2999999998</v>
      </c>
      <c r="E13" s="73">
        <f t="shared" ref="E13:I13" si="1">+E14+E22+E32+E42+E52</f>
        <v>0</v>
      </c>
      <c r="F13" s="73">
        <f t="shared" si="1"/>
        <v>0</v>
      </c>
      <c r="G13" s="73">
        <f t="shared" si="1"/>
        <v>0</v>
      </c>
      <c r="H13" s="76">
        <f t="shared" ref="H13" si="2">H14+H22+H193+H32+H42+H52+H62+H66+H75+H79</f>
        <v>5838070.3000000007</v>
      </c>
      <c r="I13" s="3">
        <f t="shared" si="1"/>
        <v>5838070.3000000007</v>
      </c>
    </row>
    <row r="14" spans="1:9" x14ac:dyDescent="0.2">
      <c r="B14" s="17" t="s">
        <v>37</v>
      </c>
      <c r="C14" s="77">
        <f>SUM(C15:C21)</f>
        <v>3466222.02</v>
      </c>
      <c r="D14" s="77">
        <f t="shared" ref="D14" si="3">SUM(D15:D21)</f>
        <v>394850.04000000004</v>
      </c>
      <c r="E14" s="73">
        <f t="shared" ref="E14:I14" si="4">SUM(E15:E21)</f>
        <v>0</v>
      </c>
      <c r="F14" s="73">
        <f t="shared" si="4"/>
        <v>0</v>
      </c>
      <c r="G14" s="73">
        <f t="shared" si="4"/>
        <v>0</v>
      </c>
      <c r="H14" s="77">
        <f t="shared" ref="H14" si="5">SUM(H15:H21)</f>
        <v>3861072.06</v>
      </c>
      <c r="I14" s="3">
        <f t="shared" si="4"/>
        <v>3861072.06</v>
      </c>
    </row>
    <row r="15" spans="1:9" x14ac:dyDescent="0.2">
      <c r="B15" s="16" t="s">
        <v>38</v>
      </c>
      <c r="C15" s="78">
        <v>2817438.44</v>
      </c>
      <c r="D15" s="78">
        <v>-58970.65</v>
      </c>
      <c r="E15" s="74">
        <v>0</v>
      </c>
      <c r="F15" s="74">
        <v>0</v>
      </c>
      <c r="G15" s="74">
        <v>0</v>
      </c>
      <c r="H15" s="78">
        <v>2758467.79</v>
      </c>
      <c r="I15" s="4">
        <f>+H15</f>
        <v>2758467.79</v>
      </c>
    </row>
    <row r="16" spans="1:9" x14ac:dyDescent="0.2">
      <c r="B16" s="16" t="s">
        <v>39</v>
      </c>
      <c r="C16" s="78">
        <v>0</v>
      </c>
      <c r="D16" s="78">
        <v>186448.35</v>
      </c>
      <c r="E16" s="74">
        <v>0</v>
      </c>
      <c r="F16" s="74">
        <v>0</v>
      </c>
      <c r="G16" s="74">
        <v>0</v>
      </c>
      <c r="H16" s="78">
        <v>186448.35</v>
      </c>
      <c r="I16" s="4">
        <f t="shared" ref="I16:I21" si="6">+H16</f>
        <v>186448.35</v>
      </c>
    </row>
    <row r="17" spans="2:9" x14ac:dyDescent="0.2">
      <c r="B17" s="16" t="s">
        <v>40</v>
      </c>
      <c r="C17" s="78">
        <v>428615.77</v>
      </c>
      <c r="D17" s="78">
        <v>3278.82</v>
      </c>
      <c r="E17" s="74">
        <v>0</v>
      </c>
      <c r="F17" s="74">
        <v>0</v>
      </c>
      <c r="G17" s="74">
        <v>0</v>
      </c>
      <c r="H17" s="78">
        <v>431894.59</v>
      </c>
      <c r="I17" s="4">
        <f t="shared" si="6"/>
        <v>431894.59</v>
      </c>
    </row>
    <row r="18" spans="2:9" x14ac:dyDescent="0.2">
      <c r="B18" s="16" t="s">
        <v>41</v>
      </c>
      <c r="C18" s="78">
        <v>26000</v>
      </c>
      <c r="D18" s="78">
        <v>-11203.9</v>
      </c>
      <c r="E18" s="74">
        <v>0</v>
      </c>
      <c r="F18" s="74">
        <v>0</v>
      </c>
      <c r="G18" s="74">
        <v>0</v>
      </c>
      <c r="H18" s="78">
        <v>14796.1</v>
      </c>
      <c r="I18" s="4">
        <f t="shared" si="6"/>
        <v>14796.1</v>
      </c>
    </row>
    <row r="19" spans="2:9" x14ac:dyDescent="0.2">
      <c r="B19" s="16" t="s">
        <v>42</v>
      </c>
      <c r="C19" s="78">
        <v>194167.81</v>
      </c>
      <c r="D19" s="78">
        <v>275297.42</v>
      </c>
      <c r="E19" s="74">
        <v>0</v>
      </c>
      <c r="F19" s="74">
        <v>0</v>
      </c>
      <c r="G19" s="74">
        <v>0</v>
      </c>
      <c r="H19" s="78">
        <v>469465.23</v>
      </c>
      <c r="I19" s="4">
        <f t="shared" si="6"/>
        <v>469465.23</v>
      </c>
    </row>
    <row r="20" spans="2:9" x14ac:dyDescent="0.2">
      <c r="B20" s="16" t="s">
        <v>43</v>
      </c>
      <c r="C20" s="77">
        <v>0</v>
      </c>
      <c r="D20" s="77">
        <v>0</v>
      </c>
      <c r="E20" s="74">
        <v>0</v>
      </c>
      <c r="F20" s="74">
        <v>0</v>
      </c>
      <c r="G20" s="74">
        <v>0</v>
      </c>
      <c r="H20" s="77">
        <v>0</v>
      </c>
      <c r="I20" s="4">
        <f t="shared" si="6"/>
        <v>0</v>
      </c>
    </row>
    <row r="21" spans="2:9" x14ac:dyDescent="0.2">
      <c r="B21" s="16" t="s">
        <v>44</v>
      </c>
      <c r="C21" s="77">
        <v>0</v>
      </c>
      <c r="D21" s="77">
        <v>0</v>
      </c>
      <c r="E21" s="74">
        <v>0</v>
      </c>
      <c r="F21" s="74">
        <v>0</v>
      </c>
      <c r="G21" s="74">
        <v>0</v>
      </c>
      <c r="H21" s="77">
        <v>0</v>
      </c>
      <c r="I21" s="4">
        <f t="shared" si="6"/>
        <v>0</v>
      </c>
    </row>
    <row r="22" spans="2:9" x14ac:dyDescent="0.2">
      <c r="B22" s="17" t="s">
        <v>45</v>
      </c>
      <c r="C22" s="77">
        <f>SUM(C23:C31)</f>
        <v>73500</v>
      </c>
      <c r="D22" s="77">
        <f t="shared" ref="D22" si="7">SUM(D23:D31)</f>
        <v>743459.51</v>
      </c>
      <c r="E22" s="73">
        <f t="shared" ref="E22:I22" si="8">SUM(E23:E31)</f>
        <v>0</v>
      </c>
      <c r="F22" s="73">
        <f t="shared" si="8"/>
        <v>0</v>
      </c>
      <c r="G22" s="73">
        <f t="shared" si="8"/>
        <v>0</v>
      </c>
      <c r="H22" s="77">
        <f t="shared" ref="H22" si="9">SUM(H23:H31)</f>
        <v>816959.51</v>
      </c>
      <c r="I22" s="3">
        <f t="shared" si="8"/>
        <v>816959.51</v>
      </c>
    </row>
    <row r="23" spans="2:9" x14ac:dyDescent="0.2">
      <c r="B23" s="16" t="s">
        <v>46</v>
      </c>
      <c r="C23" s="78">
        <v>7500</v>
      </c>
      <c r="D23" s="78">
        <v>71187.570000000007</v>
      </c>
      <c r="E23" s="74">
        <v>0</v>
      </c>
      <c r="F23" s="74">
        <v>0</v>
      </c>
      <c r="G23" s="74">
        <v>0</v>
      </c>
      <c r="H23" s="78">
        <v>78687.570000000007</v>
      </c>
      <c r="I23" s="4">
        <f>+H23</f>
        <v>78687.570000000007</v>
      </c>
    </row>
    <row r="24" spans="2:9" x14ac:dyDescent="0.2">
      <c r="B24" s="16" t="s">
        <v>47</v>
      </c>
      <c r="C24" s="78">
        <v>11500</v>
      </c>
      <c r="D24" s="78">
        <v>333347.71999999997</v>
      </c>
      <c r="E24" s="74">
        <v>0</v>
      </c>
      <c r="F24" s="74">
        <v>0</v>
      </c>
      <c r="G24" s="74">
        <v>0</v>
      </c>
      <c r="H24" s="78">
        <v>344847.72</v>
      </c>
      <c r="I24" s="4">
        <f t="shared" ref="I24:I31" si="10">+H24</f>
        <v>344847.72</v>
      </c>
    </row>
    <row r="25" spans="2:9" x14ac:dyDescent="0.2">
      <c r="B25" s="16" t="s">
        <v>48</v>
      </c>
      <c r="C25" s="77">
        <v>0</v>
      </c>
      <c r="D25" s="77">
        <v>0</v>
      </c>
      <c r="E25" s="74">
        <v>0</v>
      </c>
      <c r="F25" s="74">
        <v>0</v>
      </c>
      <c r="G25" s="74">
        <v>0</v>
      </c>
      <c r="H25" s="77">
        <v>0</v>
      </c>
      <c r="I25" s="4">
        <f t="shared" si="10"/>
        <v>0</v>
      </c>
    </row>
    <row r="26" spans="2:9" x14ac:dyDescent="0.2">
      <c r="B26" s="16" t="s">
        <v>49</v>
      </c>
      <c r="C26" s="78">
        <v>2500</v>
      </c>
      <c r="D26" s="78">
        <v>37425.31</v>
      </c>
      <c r="E26" s="74">
        <v>0</v>
      </c>
      <c r="F26" s="74">
        <v>0</v>
      </c>
      <c r="G26" s="74">
        <v>0</v>
      </c>
      <c r="H26" s="78">
        <v>39925.31</v>
      </c>
      <c r="I26" s="4">
        <f t="shared" si="10"/>
        <v>39925.31</v>
      </c>
    </row>
    <row r="27" spans="2:9" x14ac:dyDescent="0.2">
      <c r="B27" s="16" t="s">
        <v>50</v>
      </c>
      <c r="C27" s="78">
        <v>42500</v>
      </c>
      <c r="D27" s="78">
        <v>-42500</v>
      </c>
      <c r="E27" s="74">
        <v>0</v>
      </c>
      <c r="F27" s="74">
        <v>0</v>
      </c>
      <c r="G27" s="74">
        <v>0</v>
      </c>
      <c r="H27" s="78">
        <v>0</v>
      </c>
      <c r="I27" s="4">
        <f t="shared" si="10"/>
        <v>0</v>
      </c>
    </row>
    <row r="28" spans="2:9" x14ac:dyDescent="0.2">
      <c r="B28" s="16" t="s">
        <v>51</v>
      </c>
      <c r="C28" s="78">
        <v>7000</v>
      </c>
      <c r="D28" s="78">
        <v>335244.92</v>
      </c>
      <c r="E28" s="74">
        <v>0</v>
      </c>
      <c r="F28" s="74">
        <v>0</v>
      </c>
      <c r="G28" s="74">
        <v>0</v>
      </c>
      <c r="H28" s="78">
        <v>342244.92</v>
      </c>
      <c r="I28" s="4">
        <f t="shared" si="10"/>
        <v>342244.92</v>
      </c>
    </row>
    <row r="29" spans="2:9" x14ac:dyDescent="0.2">
      <c r="B29" s="16" t="s">
        <v>52</v>
      </c>
      <c r="C29" s="78">
        <v>0</v>
      </c>
      <c r="D29" s="78">
        <v>5568</v>
      </c>
      <c r="E29" s="74">
        <v>0</v>
      </c>
      <c r="F29" s="74">
        <v>0</v>
      </c>
      <c r="G29" s="74">
        <v>0</v>
      </c>
      <c r="H29" s="78">
        <v>5568</v>
      </c>
      <c r="I29" s="4">
        <f t="shared" si="10"/>
        <v>5568</v>
      </c>
    </row>
    <row r="30" spans="2:9" x14ac:dyDescent="0.2">
      <c r="B30" s="16" t="s">
        <v>53</v>
      </c>
      <c r="C30" s="77">
        <v>0</v>
      </c>
      <c r="D30" s="77">
        <v>0</v>
      </c>
      <c r="E30" s="74">
        <v>0</v>
      </c>
      <c r="F30" s="74">
        <v>0</v>
      </c>
      <c r="G30" s="74">
        <v>0</v>
      </c>
      <c r="H30" s="77">
        <v>0</v>
      </c>
      <c r="I30" s="4">
        <f t="shared" si="10"/>
        <v>0</v>
      </c>
    </row>
    <row r="31" spans="2:9" x14ac:dyDescent="0.2">
      <c r="B31" s="16" t="s">
        <v>54</v>
      </c>
      <c r="C31" s="78">
        <v>2500</v>
      </c>
      <c r="D31" s="78">
        <v>3185.99</v>
      </c>
      <c r="E31" s="74">
        <v>0</v>
      </c>
      <c r="F31" s="74">
        <v>0</v>
      </c>
      <c r="G31" s="74">
        <v>0</v>
      </c>
      <c r="H31" s="78">
        <v>5685.99</v>
      </c>
      <c r="I31" s="4">
        <f t="shared" si="10"/>
        <v>5685.99</v>
      </c>
    </row>
    <row r="32" spans="2:9" x14ac:dyDescent="0.2">
      <c r="B32" s="17" t="s">
        <v>55</v>
      </c>
      <c r="C32" s="77">
        <f>SUM(C33:C41)</f>
        <v>80500</v>
      </c>
      <c r="D32" s="77">
        <f t="shared" ref="D32" si="11">SUM(D33:D41)</f>
        <v>556635.76</v>
      </c>
      <c r="E32" s="73">
        <f t="shared" ref="E32:I32" si="12">SUM(E33:E41)</f>
        <v>0</v>
      </c>
      <c r="F32" s="73">
        <f t="shared" si="12"/>
        <v>0</v>
      </c>
      <c r="G32" s="73">
        <f t="shared" si="12"/>
        <v>0</v>
      </c>
      <c r="H32" s="77">
        <f t="shared" ref="H32" si="13">SUM(H33:H41)</f>
        <v>637135.76</v>
      </c>
      <c r="I32" s="3">
        <f t="shared" si="12"/>
        <v>637135.76</v>
      </c>
    </row>
    <row r="33" spans="2:9" x14ac:dyDescent="0.2">
      <c r="B33" s="16" t="s">
        <v>56</v>
      </c>
      <c r="C33" s="78">
        <v>14500</v>
      </c>
      <c r="D33" s="78">
        <v>49800.47</v>
      </c>
      <c r="E33" s="74">
        <v>0</v>
      </c>
      <c r="F33" s="74">
        <v>0</v>
      </c>
      <c r="G33" s="74">
        <v>0</v>
      </c>
      <c r="H33" s="78">
        <v>64300.47</v>
      </c>
      <c r="I33" s="4">
        <f>+H33</f>
        <v>64300.47</v>
      </c>
    </row>
    <row r="34" spans="2:9" x14ac:dyDescent="0.2">
      <c r="B34" s="16" t="s">
        <v>57</v>
      </c>
      <c r="C34" s="77">
        <v>0</v>
      </c>
      <c r="D34" s="77">
        <v>0</v>
      </c>
      <c r="E34" s="74">
        <v>0</v>
      </c>
      <c r="F34" s="74">
        <v>0</v>
      </c>
      <c r="G34" s="74">
        <v>0</v>
      </c>
      <c r="H34" s="77">
        <v>0</v>
      </c>
      <c r="I34" s="4">
        <f t="shared" ref="I34:I41" si="14">+H34</f>
        <v>0</v>
      </c>
    </row>
    <row r="35" spans="2:9" x14ac:dyDescent="0.2">
      <c r="B35" s="16" t="s">
        <v>58</v>
      </c>
      <c r="C35" s="78">
        <v>9000</v>
      </c>
      <c r="D35" s="78">
        <v>20341.689999999999</v>
      </c>
      <c r="E35" s="74">
        <v>0</v>
      </c>
      <c r="F35" s="74">
        <v>0</v>
      </c>
      <c r="G35" s="74">
        <v>0</v>
      </c>
      <c r="H35" s="78">
        <v>29341.69</v>
      </c>
      <c r="I35" s="4">
        <f t="shared" si="14"/>
        <v>29341.69</v>
      </c>
    </row>
    <row r="36" spans="2:9" x14ac:dyDescent="0.2">
      <c r="B36" s="16" t="s">
        <v>59</v>
      </c>
      <c r="C36" s="78">
        <v>10000</v>
      </c>
      <c r="D36" s="78">
        <v>29663.59</v>
      </c>
      <c r="E36" s="74">
        <v>0</v>
      </c>
      <c r="F36" s="74">
        <v>0</v>
      </c>
      <c r="G36" s="74">
        <v>0</v>
      </c>
      <c r="H36" s="78">
        <v>39663.589999999997</v>
      </c>
      <c r="I36" s="4">
        <f t="shared" si="14"/>
        <v>39663.589999999997</v>
      </c>
    </row>
    <row r="37" spans="2:9" x14ac:dyDescent="0.2">
      <c r="B37" s="16" t="s">
        <v>60</v>
      </c>
      <c r="C37" s="78">
        <v>15500</v>
      </c>
      <c r="D37" s="78">
        <v>180937.12</v>
      </c>
      <c r="E37" s="74">
        <v>0</v>
      </c>
      <c r="F37" s="74">
        <v>0</v>
      </c>
      <c r="G37" s="74">
        <v>0</v>
      </c>
      <c r="H37" s="78">
        <v>196437.12</v>
      </c>
      <c r="I37" s="4">
        <f t="shared" si="14"/>
        <v>196437.12</v>
      </c>
    </row>
    <row r="38" spans="2:9" x14ac:dyDescent="0.2">
      <c r="B38" s="16" t="s">
        <v>61</v>
      </c>
      <c r="C38" s="77">
        <v>0</v>
      </c>
      <c r="D38" s="77">
        <v>0</v>
      </c>
      <c r="E38" s="74">
        <v>0</v>
      </c>
      <c r="F38" s="74">
        <v>0</v>
      </c>
      <c r="G38" s="74">
        <v>0</v>
      </c>
      <c r="H38" s="77">
        <v>0</v>
      </c>
      <c r="I38" s="4">
        <f t="shared" si="14"/>
        <v>0</v>
      </c>
    </row>
    <row r="39" spans="2:9" x14ac:dyDescent="0.2">
      <c r="B39" s="16" t="s">
        <v>62</v>
      </c>
      <c r="C39" s="78">
        <v>6000</v>
      </c>
      <c r="D39" s="78">
        <v>71428.570000000007</v>
      </c>
      <c r="E39" s="74">
        <v>0</v>
      </c>
      <c r="F39" s="74">
        <v>0</v>
      </c>
      <c r="G39" s="74">
        <v>0</v>
      </c>
      <c r="H39" s="78">
        <v>77428.570000000007</v>
      </c>
      <c r="I39" s="4">
        <f t="shared" si="14"/>
        <v>77428.570000000007</v>
      </c>
    </row>
    <row r="40" spans="2:9" x14ac:dyDescent="0.2">
      <c r="B40" s="16" t="s">
        <v>63</v>
      </c>
      <c r="C40" s="78">
        <v>13000</v>
      </c>
      <c r="D40" s="78">
        <v>103735.73</v>
      </c>
      <c r="E40" s="74">
        <v>0</v>
      </c>
      <c r="F40" s="74">
        <v>0</v>
      </c>
      <c r="G40" s="74">
        <v>0</v>
      </c>
      <c r="H40" s="78">
        <v>116735.73</v>
      </c>
      <c r="I40" s="4">
        <f t="shared" si="14"/>
        <v>116735.73</v>
      </c>
    </row>
    <row r="41" spans="2:9" x14ac:dyDescent="0.2">
      <c r="B41" s="16" t="s">
        <v>64</v>
      </c>
      <c r="C41" s="78">
        <v>12500</v>
      </c>
      <c r="D41" s="78">
        <v>100728.59</v>
      </c>
      <c r="E41" s="74">
        <v>0</v>
      </c>
      <c r="F41" s="74">
        <v>0</v>
      </c>
      <c r="G41" s="74">
        <v>0</v>
      </c>
      <c r="H41" s="78">
        <v>113228.59</v>
      </c>
      <c r="I41" s="4">
        <f t="shared" si="14"/>
        <v>113228.59</v>
      </c>
    </row>
    <row r="42" spans="2:9" x14ac:dyDescent="0.2">
      <c r="B42" s="17" t="s">
        <v>65</v>
      </c>
      <c r="C42" s="77">
        <f>SUM(C43:C51)</f>
        <v>10777.98</v>
      </c>
      <c r="D42" s="77">
        <f t="shared" ref="D42" si="15">SUM(D43:D51)</f>
        <v>61194.38</v>
      </c>
      <c r="E42" s="73">
        <f t="shared" ref="E42:I42" si="16">SUM(E43:E51)</f>
        <v>0</v>
      </c>
      <c r="F42" s="73">
        <f t="shared" si="16"/>
        <v>0</v>
      </c>
      <c r="G42" s="73">
        <f t="shared" si="16"/>
        <v>0</v>
      </c>
      <c r="H42" s="77">
        <f t="shared" ref="H42" si="17">SUM(H43:H51)</f>
        <v>71972.36</v>
      </c>
      <c r="I42" s="3">
        <f t="shared" si="16"/>
        <v>71972.36</v>
      </c>
    </row>
    <row r="43" spans="2:9" x14ac:dyDescent="0.2">
      <c r="B43" s="16" t="s">
        <v>66</v>
      </c>
      <c r="C43" s="77">
        <v>0</v>
      </c>
      <c r="D43" s="77">
        <v>0</v>
      </c>
      <c r="E43" s="74">
        <v>0</v>
      </c>
      <c r="F43" s="74">
        <v>0</v>
      </c>
      <c r="G43" s="74">
        <v>0</v>
      </c>
      <c r="H43" s="77">
        <v>0</v>
      </c>
      <c r="I43" s="4">
        <v>0</v>
      </c>
    </row>
    <row r="44" spans="2:9" x14ac:dyDescent="0.2">
      <c r="B44" s="16" t="s">
        <v>67</v>
      </c>
      <c r="C44" s="77">
        <v>0</v>
      </c>
      <c r="D44" s="77">
        <v>0</v>
      </c>
      <c r="E44" s="74">
        <v>0</v>
      </c>
      <c r="F44" s="74">
        <v>0</v>
      </c>
      <c r="G44" s="74">
        <v>0</v>
      </c>
      <c r="H44" s="77">
        <v>0</v>
      </c>
      <c r="I44" s="4">
        <v>0</v>
      </c>
    </row>
    <row r="45" spans="2:9" x14ac:dyDescent="0.2">
      <c r="B45" s="16" t="s">
        <v>68</v>
      </c>
      <c r="C45" s="77">
        <v>0</v>
      </c>
      <c r="D45" s="77">
        <v>0</v>
      </c>
      <c r="E45" s="74">
        <v>0</v>
      </c>
      <c r="F45" s="74">
        <v>0</v>
      </c>
      <c r="G45" s="74">
        <v>0</v>
      </c>
      <c r="H45" s="77">
        <v>0</v>
      </c>
      <c r="I45" s="4">
        <v>0</v>
      </c>
    </row>
    <row r="46" spans="2:9" x14ac:dyDescent="0.2">
      <c r="B46" s="16" t="s">
        <v>69</v>
      </c>
      <c r="C46" s="78">
        <v>10777.98</v>
      </c>
      <c r="D46" s="78">
        <v>61194.38</v>
      </c>
      <c r="E46" s="74">
        <v>0</v>
      </c>
      <c r="F46" s="74">
        <v>0</v>
      </c>
      <c r="G46" s="74">
        <v>0</v>
      </c>
      <c r="H46" s="78">
        <v>71972.36</v>
      </c>
      <c r="I46" s="4">
        <f>+H46</f>
        <v>71972.36</v>
      </c>
    </row>
    <row r="47" spans="2:9" x14ac:dyDescent="0.2">
      <c r="B47" s="16" t="s">
        <v>70</v>
      </c>
      <c r="C47" s="77">
        <v>0</v>
      </c>
      <c r="D47" s="77">
        <v>0</v>
      </c>
      <c r="E47" s="74">
        <v>0</v>
      </c>
      <c r="F47" s="74">
        <v>0</v>
      </c>
      <c r="G47" s="74">
        <v>0</v>
      </c>
      <c r="H47" s="77">
        <v>0</v>
      </c>
      <c r="I47" s="4">
        <v>0</v>
      </c>
    </row>
    <row r="48" spans="2:9" x14ac:dyDescent="0.2">
      <c r="B48" s="16" t="s">
        <v>71</v>
      </c>
      <c r="C48" s="77">
        <v>0</v>
      </c>
      <c r="D48" s="77">
        <v>0</v>
      </c>
      <c r="E48" s="74">
        <v>0</v>
      </c>
      <c r="F48" s="74">
        <v>0</v>
      </c>
      <c r="G48" s="74">
        <v>0</v>
      </c>
      <c r="H48" s="77">
        <v>0</v>
      </c>
      <c r="I48" s="4">
        <v>0</v>
      </c>
    </row>
    <row r="49" spans="2:9" x14ac:dyDescent="0.2">
      <c r="B49" s="16" t="s">
        <v>72</v>
      </c>
      <c r="C49" s="77">
        <v>0</v>
      </c>
      <c r="D49" s="77">
        <v>0</v>
      </c>
      <c r="E49" s="74">
        <v>0</v>
      </c>
      <c r="F49" s="74">
        <v>0</v>
      </c>
      <c r="G49" s="74">
        <v>0</v>
      </c>
      <c r="H49" s="77">
        <v>0</v>
      </c>
      <c r="I49" s="4">
        <v>0</v>
      </c>
    </row>
    <row r="50" spans="2:9" x14ac:dyDescent="0.2">
      <c r="B50" s="16" t="s">
        <v>73</v>
      </c>
      <c r="C50" s="77">
        <v>0</v>
      </c>
      <c r="D50" s="77">
        <v>0</v>
      </c>
      <c r="E50" s="74">
        <v>0</v>
      </c>
      <c r="F50" s="74">
        <v>0</v>
      </c>
      <c r="G50" s="74">
        <v>0</v>
      </c>
      <c r="H50" s="77">
        <v>0</v>
      </c>
      <c r="I50" s="4">
        <v>0</v>
      </c>
    </row>
    <row r="51" spans="2:9" x14ac:dyDescent="0.2">
      <c r="B51" s="16" t="s">
        <v>74</v>
      </c>
      <c r="C51" s="77">
        <v>0</v>
      </c>
      <c r="D51" s="77">
        <v>0</v>
      </c>
      <c r="E51" s="74">
        <v>0</v>
      </c>
      <c r="F51" s="74">
        <v>0</v>
      </c>
      <c r="G51" s="74">
        <v>0</v>
      </c>
      <c r="H51" s="77">
        <v>0</v>
      </c>
      <c r="I51" s="4">
        <v>0</v>
      </c>
    </row>
    <row r="52" spans="2:9" x14ac:dyDescent="0.2">
      <c r="B52" s="17" t="s">
        <v>75</v>
      </c>
      <c r="C52" s="77">
        <f>SUM(C53:C61)</f>
        <v>9000</v>
      </c>
      <c r="D52" s="77">
        <f t="shared" ref="D52" si="18">SUM(D53:D61)</f>
        <v>441930.61</v>
      </c>
      <c r="E52" s="73">
        <f t="shared" ref="E52:I52" si="19">SUM(E53:E61)</f>
        <v>0</v>
      </c>
      <c r="F52" s="73">
        <f t="shared" si="19"/>
        <v>0</v>
      </c>
      <c r="G52" s="73">
        <f t="shared" si="19"/>
        <v>0</v>
      </c>
      <c r="H52" s="77">
        <f t="shared" ref="H52" si="20">SUM(H53:H61)</f>
        <v>450930.61</v>
      </c>
      <c r="I52" s="3">
        <f t="shared" si="19"/>
        <v>450930.61</v>
      </c>
    </row>
    <row r="53" spans="2:9" x14ac:dyDescent="0.2">
      <c r="B53" s="16" t="s">
        <v>76</v>
      </c>
      <c r="C53" s="78">
        <v>9000</v>
      </c>
      <c r="D53" s="78">
        <v>55940.61</v>
      </c>
      <c r="E53" s="74">
        <v>0</v>
      </c>
      <c r="F53" s="74">
        <v>0</v>
      </c>
      <c r="G53" s="74">
        <v>0</v>
      </c>
      <c r="H53" s="78">
        <v>64940.61</v>
      </c>
      <c r="I53" s="4">
        <f>+H53</f>
        <v>64940.61</v>
      </c>
    </row>
    <row r="54" spans="2:9" x14ac:dyDescent="0.2">
      <c r="B54" s="16" t="s">
        <v>77</v>
      </c>
      <c r="C54" s="75">
        <v>0</v>
      </c>
      <c r="D54" s="77">
        <v>0</v>
      </c>
      <c r="E54" s="74">
        <v>0</v>
      </c>
      <c r="F54" s="74">
        <v>0</v>
      </c>
      <c r="G54" s="74">
        <v>0</v>
      </c>
      <c r="H54" s="77">
        <v>0</v>
      </c>
      <c r="I54" s="4">
        <f t="shared" ref="I54:I61" si="21">+H54</f>
        <v>0</v>
      </c>
    </row>
    <row r="55" spans="2:9" x14ac:dyDescent="0.2">
      <c r="B55" s="16" t="s">
        <v>78</v>
      </c>
      <c r="C55" s="75">
        <v>0</v>
      </c>
      <c r="D55" s="77">
        <v>0</v>
      </c>
      <c r="E55" s="74">
        <v>0</v>
      </c>
      <c r="F55" s="74">
        <v>0</v>
      </c>
      <c r="G55" s="74">
        <v>0</v>
      </c>
      <c r="H55" s="77">
        <v>0</v>
      </c>
      <c r="I55" s="4">
        <f t="shared" si="21"/>
        <v>0</v>
      </c>
    </row>
    <row r="56" spans="2:9" x14ac:dyDescent="0.2">
      <c r="B56" s="16" t="s">
        <v>79</v>
      </c>
      <c r="C56" s="75">
        <v>0</v>
      </c>
      <c r="D56" s="78">
        <v>385990</v>
      </c>
      <c r="E56" s="74">
        <v>0</v>
      </c>
      <c r="F56" s="74">
        <v>0</v>
      </c>
      <c r="G56" s="74">
        <v>0</v>
      </c>
      <c r="H56" s="78">
        <v>385990</v>
      </c>
      <c r="I56" s="4">
        <f t="shared" si="21"/>
        <v>385990</v>
      </c>
    </row>
    <row r="57" spans="2:9" x14ac:dyDescent="0.2">
      <c r="B57" s="16" t="s">
        <v>80</v>
      </c>
      <c r="C57" s="74">
        <v>0</v>
      </c>
      <c r="D57" s="77">
        <v>0</v>
      </c>
      <c r="E57" s="74">
        <v>0</v>
      </c>
      <c r="F57" s="74">
        <v>0</v>
      </c>
      <c r="G57" s="74">
        <v>0</v>
      </c>
      <c r="H57" s="77">
        <v>0</v>
      </c>
      <c r="I57" s="4">
        <f t="shared" si="21"/>
        <v>0</v>
      </c>
    </row>
    <row r="58" spans="2:9" x14ac:dyDescent="0.2">
      <c r="B58" s="16" t="s">
        <v>81</v>
      </c>
      <c r="C58" s="74">
        <v>0</v>
      </c>
      <c r="D58" s="77">
        <v>0</v>
      </c>
      <c r="E58" s="74">
        <v>0</v>
      </c>
      <c r="F58" s="74">
        <v>0</v>
      </c>
      <c r="G58" s="74">
        <v>0</v>
      </c>
      <c r="H58" s="77">
        <v>0</v>
      </c>
      <c r="I58" s="4">
        <f t="shared" si="21"/>
        <v>0</v>
      </c>
    </row>
    <row r="59" spans="2:9" x14ac:dyDescent="0.2">
      <c r="B59" s="16" t="s">
        <v>82</v>
      </c>
      <c r="C59" s="74">
        <v>0</v>
      </c>
      <c r="D59" s="77">
        <v>0</v>
      </c>
      <c r="E59" s="74">
        <v>0</v>
      </c>
      <c r="F59" s="74">
        <v>0</v>
      </c>
      <c r="G59" s="74">
        <v>0</v>
      </c>
      <c r="H59" s="77">
        <v>0</v>
      </c>
      <c r="I59" s="4">
        <f t="shared" si="21"/>
        <v>0</v>
      </c>
    </row>
    <row r="60" spans="2:9" x14ac:dyDescent="0.2">
      <c r="B60" s="16" t="s">
        <v>83</v>
      </c>
      <c r="C60" s="74">
        <v>0</v>
      </c>
      <c r="D60" s="74">
        <v>0</v>
      </c>
      <c r="E60" s="74">
        <v>0</v>
      </c>
      <c r="F60" s="74">
        <v>0</v>
      </c>
      <c r="G60" s="74">
        <v>0</v>
      </c>
      <c r="H60" s="77">
        <v>0</v>
      </c>
      <c r="I60" s="4">
        <f t="shared" si="21"/>
        <v>0</v>
      </c>
    </row>
    <row r="61" spans="2:9" x14ac:dyDescent="0.2">
      <c r="B61" s="16" t="s">
        <v>84</v>
      </c>
      <c r="C61" s="74">
        <v>0</v>
      </c>
      <c r="D61" s="74">
        <v>0</v>
      </c>
      <c r="E61" s="74">
        <v>0</v>
      </c>
      <c r="F61" s="74">
        <v>0</v>
      </c>
      <c r="G61" s="74">
        <v>0</v>
      </c>
      <c r="H61" s="77">
        <v>0</v>
      </c>
      <c r="I61" s="4">
        <f t="shared" si="21"/>
        <v>0</v>
      </c>
    </row>
    <row r="62" spans="2:9" x14ac:dyDescent="0.2">
      <c r="B62" s="17" t="s">
        <v>85</v>
      </c>
      <c r="C62" s="73">
        <v>0</v>
      </c>
      <c r="D62" s="73">
        <v>0</v>
      </c>
      <c r="E62" s="73">
        <v>0</v>
      </c>
      <c r="F62" s="73">
        <v>0</v>
      </c>
      <c r="G62" s="73">
        <v>0</v>
      </c>
      <c r="H62" s="77">
        <f t="shared" ref="H62" si="22">SUM(H63:H65)</f>
        <v>0</v>
      </c>
      <c r="I62" s="3">
        <v>0</v>
      </c>
    </row>
    <row r="63" spans="2:9" x14ac:dyDescent="0.2">
      <c r="B63" s="16" t="s">
        <v>86</v>
      </c>
      <c r="C63" s="74">
        <v>0</v>
      </c>
      <c r="D63" s="74">
        <v>0</v>
      </c>
      <c r="E63" s="74">
        <v>0</v>
      </c>
      <c r="F63" s="74">
        <v>0</v>
      </c>
      <c r="G63" s="74">
        <v>0</v>
      </c>
      <c r="H63" s="77">
        <v>0</v>
      </c>
      <c r="I63" s="4">
        <v>0</v>
      </c>
    </row>
    <row r="64" spans="2:9" x14ac:dyDescent="0.2">
      <c r="B64" s="16" t="s">
        <v>87</v>
      </c>
      <c r="C64" s="74">
        <v>0</v>
      </c>
      <c r="D64" s="74">
        <v>0</v>
      </c>
      <c r="E64" s="74">
        <v>0</v>
      </c>
      <c r="F64" s="74">
        <v>0</v>
      </c>
      <c r="G64" s="74">
        <v>0</v>
      </c>
      <c r="H64" s="77">
        <v>0</v>
      </c>
      <c r="I64" s="4">
        <v>0</v>
      </c>
    </row>
    <row r="65" spans="2:9" x14ac:dyDescent="0.2">
      <c r="B65" s="16" t="s">
        <v>88</v>
      </c>
      <c r="C65" s="74">
        <v>0</v>
      </c>
      <c r="D65" s="74">
        <v>0</v>
      </c>
      <c r="E65" s="74">
        <v>0</v>
      </c>
      <c r="F65" s="74">
        <v>0</v>
      </c>
      <c r="G65" s="74">
        <v>0</v>
      </c>
      <c r="H65" s="77">
        <v>0</v>
      </c>
      <c r="I65" s="4">
        <v>0</v>
      </c>
    </row>
    <row r="66" spans="2:9" x14ac:dyDescent="0.2">
      <c r="B66" s="17" t="s">
        <v>89</v>
      </c>
      <c r="C66" s="73">
        <v>0</v>
      </c>
      <c r="D66" s="73">
        <v>0</v>
      </c>
      <c r="E66" s="73">
        <v>0</v>
      </c>
      <c r="F66" s="73">
        <v>0</v>
      </c>
      <c r="G66" s="73">
        <v>0</v>
      </c>
      <c r="H66" s="77">
        <f t="shared" ref="H66" si="23">SUM(H67:H71,H73:H74)</f>
        <v>0</v>
      </c>
      <c r="I66" s="3">
        <v>0</v>
      </c>
    </row>
    <row r="67" spans="2:9" x14ac:dyDescent="0.2">
      <c r="B67" s="16" t="s">
        <v>90</v>
      </c>
      <c r="C67" s="74">
        <v>0</v>
      </c>
      <c r="D67" s="74">
        <v>0</v>
      </c>
      <c r="E67" s="74">
        <v>0</v>
      </c>
      <c r="F67" s="74">
        <v>0</v>
      </c>
      <c r="G67" s="74">
        <v>0</v>
      </c>
      <c r="H67" s="77">
        <f t="shared" ref="H67:H82" si="24">F67+G67</f>
        <v>0</v>
      </c>
      <c r="I67" s="4">
        <v>0</v>
      </c>
    </row>
    <row r="68" spans="2:9" x14ac:dyDescent="0.2">
      <c r="B68" s="16" t="s">
        <v>91</v>
      </c>
      <c r="C68" s="74">
        <v>0</v>
      </c>
      <c r="D68" s="74">
        <v>0</v>
      </c>
      <c r="E68" s="74">
        <v>0</v>
      </c>
      <c r="F68" s="74">
        <v>0</v>
      </c>
      <c r="G68" s="74">
        <v>0</v>
      </c>
      <c r="H68" s="77">
        <f t="shared" si="24"/>
        <v>0</v>
      </c>
      <c r="I68" s="4">
        <v>0</v>
      </c>
    </row>
    <row r="69" spans="2:9" x14ac:dyDescent="0.2">
      <c r="B69" s="16" t="s">
        <v>92</v>
      </c>
      <c r="C69" s="74">
        <v>0</v>
      </c>
      <c r="D69" s="74">
        <v>0</v>
      </c>
      <c r="E69" s="74">
        <v>0</v>
      </c>
      <c r="F69" s="74">
        <v>0</v>
      </c>
      <c r="G69" s="74">
        <v>0</v>
      </c>
      <c r="H69" s="77">
        <f t="shared" si="24"/>
        <v>0</v>
      </c>
      <c r="I69" s="4">
        <v>0</v>
      </c>
    </row>
    <row r="70" spans="2:9" x14ac:dyDescent="0.2">
      <c r="B70" s="16" t="s">
        <v>93</v>
      </c>
      <c r="C70" s="74">
        <v>0</v>
      </c>
      <c r="D70" s="74">
        <v>0</v>
      </c>
      <c r="E70" s="74">
        <v>0</v>
      </c>
      <c r="F70" s="74">
        <v>0</v>
      </c>
      <c r="G70" s="74">
        <v>0</v>
      </c>
      <c r="H70" s="77">
        <f t="shared" si="24"/>
        <v>0</v>
      </c>
      <c r="I70" s="4">
        <v>0</v>
      </c>
    </row>
    <row r="71" spans="2:9" x14ac:dyDescent="0.2">
      <c r="B71" s="16" t="s">
        <v>94</v>
      </c>
      <c r="C71" s="74">
        <v>0</v>
      </c>
      <c r="D71" s="74">
        <v>0</v>
      </c>
      <c r="E71" s="74">
        <v>0</v>
      </c>
      <c r="F71" s="74">
        <v>0</v>
      </c>
      <c r="G71" s="74">
        <v>0</v>
      </c>
      <c r="H71" s="77">
        <f t="shared" si="24"/>
        <v>0</v>
      </c>
      <c r="I71" s="4">
        <v>0</v>
      </c>
    </row>
    <row r="72" spans="2:9" x14ac:dyDescent="0.2">
      <c r="B72" s="16" t="s">
        <v>95</v>
      </c>
      <c r="C72" s="74">
        <v>0</v>
      </c>
      <c r="D72" s="74">
        <v>0</v>
      </c>
      <c r="E72" s="74">
        <v>0</v>
      </c>
      <c r="F72" s="74">
        <v>0</v>
      </c>
      <c r="G72" s="74">
        <v>0</v>
      </c>
      <c r="H72" s="77">
        <f t="shared" si="24"/>
        <v>0</v>
      </c>
      <c r="I72" s="4">
        <v>0</v>
      </c>
    </row>
    <row r="73" spans="2:9" x14ac:dyDescent="0.2">
      <c r="B73" s="16" t="s">
        <v>96</v>
      </c>
      <c r="C73" s="74">
        <v>0</v>
      </c>
      <c r="D73" s="74">
        <v>0</v>
      </c>
      <c r="E73" s="74">
        <v>0</v>
      </c>
      <c r="F73" s="74">
        <v>0</v>
      </c>
      <c r="G73" s="74">
        <v>0</v>
      </c>
      <c r="H73" s="77">
        <f t="shared" si="24"/>
        <v>0</v>
      </c>
      <c r="I73" s="4">
        <v>0</v>
      </c>
    </row>
    <row r="74" spans="2:9" x14ac:dyDescent="0.2">
      <c r="B74" s="17" t="s">
        <v>97</v>
      </c>
      <c r="C74" s="73">
        <v>0</v>
      </c>
      <c r="D74" s="73">
        <v>0</v>
      </c>
      <c r="E74" s="73">
        <v>0</v>
      </c>
      <c r="F74" s="73">
        <v>0</v>
      </c>
      <c r="G74" s="73">
        <v>0</v>
      </c>
      <c r="H74" s="77">
        <f t="shared" si="24"/>
        <v>0</v>
      </c>
      <c r="I74" s="3">
        <v>0</v>
      </c>
    </row>
    <row r="75" spans="2:9" x14ac:dyDescent="0.2">
      <c r="B75" s="16" t="s">
        <v>98</v>
      </c>
      <c r="C75" s="74">
        <v>0</v>
      </c>
      <c r="D75" s="74">
        <v>0</v>
      </c>
      <c r="E75" s="74">
        <v>0</v>
      </c>
      <c r="F75" s="74">
        <v>0</v>
      </c>
      <c r="G75" s="74">
        <v>0</v>
      </c>
      <c r="H75" s="77">
        <f t="shared" ref="H75" si="25">SUM(H76:H78)</f>
        <v>0</v>
      </c>
      <c r="I75" s="4">
        <v>0</v>
      </c>
    </row>
    <row r="76" spans="2:9" x14ac:dyDescent="0.2">
      <c r="B76" s="16" t="s">
        <v>99</v>
      </c>
      <c r="C76" s="74">
        <v>0</v>
      </c>
      <c r="D76" s="74">
        <v>0</v>
      </c>
      <c r="E76" s="74">
        <v>0</v>
      </c>
      <c r="F76" s="74">
        <v>0</v>
      </c>
      <c r="G76" s="74">
        <v>0</v>
      </c>
      <c r="H76" s="77">
        <f t="shared" si="24"/>
        <v>0</v>
      </c>
      <c r="I76" s="4">
        <v>0</v>
      </c>
    </row>
    <row r="77" spans="2:9" x14ac:dyDescent="0.2">
      <c r="B77" s="16" t="s">
        <v>100</v>
      </c>
      <c r="C77" s="74">
        <v>0</v>
      </c>
      <c r="D77" s="74">
        <v>0</v>
      </c>
      <c r="E77" s="74">
        <v>0</v>
      </c>
      <c r="F77" s="74">
        <v>0</v>
      </c>
      <c r="G77" s="74">
        <v>0</v>
      </c>
      <c r="H77" s="77">
        <f t="shared" si="24"/>
        <v>0</v>
      </c>
      <c r="I77" s="4">
        <v>0</v>
      </c>
    </row>
    <row r="78" spans="2:9" x14ac:dyDescent="0.2">
      <c r="B78" s="17" t="s">
        <v>101</v>
      </c>
      <c r="C78" s="73">
        <v>0</v>
      </c>
      <c r="D78" s="73">
        <v>0</v>
      </c>
      <c r="E78" s="73">
        <v>0</v>
      </c>
      <c r="F78" s="73">
        <v>0</v>
      </c>
      <c r="G78" s="73">
        <v>0</v>
      </c>
      <c r="H78" s="77">
        <f t="shared" si="24"/>
        <v>0</v>
      </c>
      <c r="I78" s="3">
        <v>0</v>
      </c>
    </row>
    <row r="79" spans="2:9" x14ac:dyDescent="0.2">
      <c r="B79" s="16" t="s">
        <v>102</v>
      </c>
      <c r="C79" s="74">
        <v>0</v>
      </c>
      <c r="D79" s="74">
        <v>0</v>
      </c>
      <c r="E79" s="74">
        <v>0</v>
      </c>
      <c r="F79" s="74">
        <v>0</v>
      </c>
      <c r="G79" s="74">
        <v>0</v>
      </c>
      <c r="H79" s="77">
        <f t="shared" ref="H79" si="26">SUM(H80:H86)</f>
        <v>0</v>
      </c>
      <c r="I79" s="4">
        <v>0</v>
      </c>
    </row>
    <row r="80" spans="2:9" x14ac:dyDescent="0.2">
      <c r="B80" s="16" t="s">
        <v>103</v>
      </c>
      <c r="C80" s="74">
        <v>0</v>
      </c>
      <c r="D80" s="74">
        <v>0</v>
      </c>
      <c r="E80" s="74">
        <v>0</v>
      </c>
      <c r="F80" s="74">
        <v>0</v>
      </c>
      <c r="G80" s="74">
        <v>0</v>
      </c>
      <c r="H80" s="77">
        <f t="shared" si="24"/>
        <v>0</v>
      </c>
      <c r="I80" s="4">
        <v>0</v>
      </c>
    </row>
    <row r="81" spans="2:9" x14ac:dyDescent="0.2">
      <c r="B81" s="16" t="s">
        <v>104</v>
      </c>
      <c r="C81" s="74">
        <v>0</v>
      </c>
      <c r="D81" s="74">
        <v>0</v>
      </c>
      <c r="E81" s="74">
        <v>0</v>
      </c>
      <c r="F81" s="74">
        <v>0</v>
      </c>
      <c r="G81" s="74">
        <v>0</v>
      </c>
      <c r="H81" s="77">
        <f t="shared" si="24"/>
        <v>0</v>
      </c>
      <c r="I81" s="4">
        <v>0</v>
      </c>
    </row>
    <row r="82" spans="2:9" x14ac:dyDescent="0.2">
      <c r="B82" s="16" t="s">
        <v>105</v>
      </c>
      <c r="C82" s="74">
        <v>0</v>
      </c>
      <c r="D82" s="74">
        <v>0</v>
      </c>
      <c r="E82" s="74">
        <v>0</v>
      </c>
      <c r="F82" s="74">
        <v>0</v>
      </c>
      <c r="G82" s="74">
        <v>0</v>
      </c>
      <c r="H82" s="77">
        <f t="shared" si="24"/>
        <v>0</v>
      </c>
      <c r="I82" s="4">
        <v>0</v>
      </c>
    </row>
    <row r="83" spans="2:9" x14ac:dyDescent="0.2">
      <c r="B83" s="16" t="s">
        <v>106</v>
      </c>
      <c r="C83" s="74">
        <v>0</v>
      </c>
      <c r="D83" s="74">
        <v>0</v>
      </c>
      <c r="E83" s="74">
        <v>0</v>
      </c>
      <c r="F83" s="74">
        <v>0</v>
      </c>
      <c r="G83" s="74">
        <v>0</v>
      </c>
      <c r="H83" s="74">
        <v>0</v>
      </c>
      <c r="I83" s="4">
        <v>0</v>
      </c>
    </row>
    <row r="84" spans="2:9" x14ac:dyDescent="0.2">
      <c r="B84" s="16" t="s">
        <v>107</v>
      </c>
      <c r="C84" s="74">
        <v>0</v>
      </c>
      <c r="D84" s="74">
        <v>0</v>
      </c>
      <c r="E84" s="74">
        <v>0</v>
      </c>
      <c r="F84" s="74">
        <v>0</v>
      </c>
      <c r="G84" s="74">
        <v>0</v>
      </c>
      <c r="H84" s="74">
        <v>0</v>
      </c>
      <c r="I84" s="4">
        <v>0</v>
      </c>
    </row>
    <row r="85" spans="2:9" x14ac:dyDescent="0.2">
      <c r="B85" s="16" t="s">
        <v>108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38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39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41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42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44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46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47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48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49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53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54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56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57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59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62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63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64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66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67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68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69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71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72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73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74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76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77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78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79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81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82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83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84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86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87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88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91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92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93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94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95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96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98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99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102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103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104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105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106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107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108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110</v>
      </c>
      <c r="C161" s="6">
        <f>+C13+C87</f>
        <v>3640000</v>
      </c>
      <c r="D161" s="6">
        <f t="shared" ref="D161:I161" si="27">+D13+D87</f>
        <v>2198070.2999999998</v>
      </c>
      <c r="E161" s="6">
        <f t="shared" si="27"/>
        <v>0</v>
      </c>
      <c r="F161" s="6">
        <f t="shared" si="27"/>
        <v>0</v>
      </c>
      <c r="G161" s="6">
        <f t="shared" si="27"/>
        <v>0</v>
      </c>
      <c r="H161" s="6">
        <f t="shared" si="27"/>
        <v>5838070.3000000007</v>
      </c>
      <c r="I161" s="6">
        <f t="shared" si="27"/>
        <v>5838070.3000000007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scale="58" fitToHeight="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zoomScale="80" zoomScaleNormal="80" workbookViewId="0">
      <selection activeCell="D11" sqref="D1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6.83203125" style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ht="12" thickBot="1" x14ac:dyDescent="0.25">
      <c r="C5" s="43" t="s">
        <v>111</v>
      </c>
    </row>
    <row r="6" spans="1:6" x14ac:dyDescent="0.2">
      <c r="B6" s="90" t="str">
        <f>B1</f>
        <v>SISTEMA PARA EL DESARROLLO INTEGRAL DEL MUNICIPIO DE SANTA CATARINA, GTO.</v>
      </c>
      <c r="C6" s="91"/>
      <c r="D6" s="91"/>
      <c r="E6" s="91"/>
      <c r="F6" s="92"/>
    </row>
    <row r="7" spans="1:6" x14ac:dyDescent="0.2">
      <c r="B7" s="93" t="s">
        <v>112</v>
      </c>
      <c r="C7" s="94"/>
      <c r="D7" s="94"/>
      <c r="E7" s="94"/>
      <c r="F7" s="95"/>
    </row>
    <row r="8" spans="1:6" x14ac:dyDescent="0.2">
      <c r="B8" s="96" t="s">
        <v>144</v>
      </c>
      <c r="C8" s="97"/>
      <c r="D8" s="97"/>
      <c r="E8" s="97"/>
      <c r="F8" s="98"/>
    </row>
    <row r="9" spans="1:6" ht="22.5" x14ac:dyDescent="0.2">
      <c r="B9" s="88" t="s">
        <v>113</v>
      </c>
      <c r="C9" s="89" t="s">
        <v>114</v>
      </c>
      <c r="D9" s="66" t="s">
        <v>115</v>
      </c>
      <c r="E9" s="66" t="s">
        <v>116</v>
      </c>
      <c r="F9" s="67" t="s">
        <v>117</v>
      </c>
    </row>
    <row r="10" spans="1:6" x14ac:dyDescent="0.2">
      <c r="A10" s="42"/>
      <c r="B10" s="88"/>
      <c r="C10" s="89"/>
      <c r="D10" s="66" t="s">
        <v>118</v>
      </c>
      <c r="E10" s="66" t="s">
        <v>119</v>
      </c>
      <c r="F10" s="67" t="s">
        <v>120</v>
      </c>
    </row>
    <row r="11" spans="1:6" x14ac:dyDescent="0.2">
      <c r="B11" s="52"/>
      <c r="C11" s="53" t="s">
        <v>121</v>
      </c>
      <c r="D11" s="54">
        <f>SUM(D12:D20)</f>
        <v>5838071</v>
      </c>
      <c r="E11" s="54">
        <f t="shared" ref="E11:F11" si="0">SUM(E12:E20)</f>
        <v>4148698</v>
      </c>
      <c r="F11" s="55">
        <f t="shared" si="0"/>
        <v>1689373</v>
      </c>
    </row>
    <row r="12" spans="1:6" x14ac:dyDescent="0.2">
      <c r="B12" s="56">
        <v>1000</v>
      </c>
      <c r="C12" s="57" t="s">
        <v>122</v>
      </c>
      <c r="D12" s="58">
        <v>3861072</v>
      </c>
      <c r="E12" s="58">
        <v>2659527</v>
      </c>
      <c r="F12" s="59">
        <f>+D12-E12</f>
        <v>1201545</v>
      </c>
    </row>
    <row r="13" spans="1:6" x14ac:dyDescent="0.2">
      <c r="B13" s="56">
        <v>2000</v>
      </c>
      <c r="C13" s="57" t="s">
        <v>123</v>
      </c>
      <c r="D13" s="58">
        <v>816960</v>
      </c>
      <c r="E13" s="58">
        <v>536650</v>
      </c>
      <c r="F13" s="59">
        <f t="shared" ref="F13:F23" si="1">+D13-E13</f>
        <v>280310</v>
      </c>
    </row>
    <row r="14" spans="1:6" x14ac:dyDescent="0.2">
      <c r="B14" s="56">
        <v>3000</v>
      </c>
      <c r="C14" s="57" t="s">
        <v>124</v>
      </c>
      <c r="D14" s="58">
        <v>637136</v>
      </c>
      <c r="E14" s="58">
        <v>444232</v>
      </c>
      <c r="F14" s="59">
        <f t="shared" si="1"/>
        <v>192904</v>
      </c>
    </row>
    <row r="15" spans="1:6" x14ac:dyDescent="0.2">
      <c r="B15" s="56">
        <v>4000</v>
      </c>
      <c r="C15" s="57" t="s">
        <v>125</v>
      </c>
      <c r="D15" s="58">
        <v>71972</v>
      </c>
      <c r="E15" s="58">
        <v>57358</v>
      </c>
      <c r="F15" s="59">
        <f t="shared" si="1"/>
        <v>14614</v>
      </c>
    </row>
    <row r="16" spans="1:6" x14ac:dyDescent="0.2">
      <c r="B16" s="56">
        <v>5000</v>
      </c>
      <c r="C16" s="57" t="s">
        <v>126</v>
      </c>
      <c r="D16" s="58">
        <v>450931</v>
      </c>
      <c r="E16" s="58">
        <v>450931</v>
      </c>
      <c r="F16" s="59">
        <f t="shared" si="1"/>
        <v>0</v>
      </c>
    </row>
    <row r="17" spans="2:6" x14ac:dyDescent="0.2">
      <c r="B17" s="56">
        <v>6000</v>
      </c>
      <c r="C17" s="57" t="s">
        <v>127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128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129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130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131</v>
      </c>
      <c r="D21" s="61">
        <f>SUM(D22:D30)</f>
        <v>0</v>
      </c>
      <c r="E21" s="61">
        <f t="shared" ref="E21" si="2">SUM(E22:E30)</f>
        <v>0</v>
      </c>
      <c r="F21" s="59">
        <f t="shared" si="1"/>
        <v>0</v>
      </c>
    </row>
    <row r="22" spans="2:6" x14ac:dyDescent="0.2">
      <c r="B22" s="56">
        <v>1000</v>
      </c>
      <c r="C22" s="57" t="s">
        <v>122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123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124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125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126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127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128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129</v>
      </c>
      <c r="D29" s="58">
        <v>0</v>
      </c>
      <c r="E29" s="58">
        <v>0</v>
      </c>
      <c r="F29" s="59">
        <v>0</v>
      </c>
    </row>
    <row r="30" spans="2:6" x14ac:dyDescent="0.2">
      <c r="B30" s="62">
        <v>9000</v>
      </c>
      <c r="C30" s="63" t="s">
        <v>130</v>
      </c>
      <c r="D30" s="64">
        <v>0</v>
      </c>
      <c r="E30" s="64">
        <v>0</v>
      </c>
      <c r="F30" s="65">
        <v>0</v>
      </c>
    </row>
    <row r="31" spans="2:6" ht="12" thickBot="1" x14ac:dyDescent="0.25">
      <c r="B31" s="48"/>
      <c r="C31" s="49" t="s">
        <v>34</v>
      </c>
      <c r="D31" s="50">
        <f>D11+D21</f>
        <v>5838071</v>
      </c>
      <c r="E31" s="50">
        <f t="shared" ref="E31:F31" si="3">E11+E21</f>
        <v>4148698</v>
      </c>
      <c r="F31" s="51">
        <f t="shared" si="3"/>
        <v>1689373</v>
      </c>
    </row>
    <row r="33" spans="3:3" x14ac:dyDescent="0.2">
      <c r="C33" s="69" t="s">
        <v>132</v>
      </c>
    </row>
    <row r="34" spans="3:3" x14ac:dyDescent="0.2">
      <c r="C34" s="68" t="s">
        <v>133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E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showGridLines="0" workbookViewId="0">
      <selection activeCell="L12" sqref="L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16</v>
      </c>
    </row>
    <row r="7" spans="1:6" x14ac:dyDescent="0.2">
      <c r="B7" s="1" t="s">
        <v>134</v>
      </c>
    </row>
    <row r="8" spans="1:6" x14ac:dyDescent="0.2">
      <c r="B8" s="45" t="s">
        <v>135</v>
      </c>
    </row>
    <row r="9" spans="1:6" x14ac:dyDescent="0.2">
      <c r="A9" s="42"/>
      <c r="B9" s="47" t="s">
        <v>136</v>
      </c>
    </row>
    <row r="10" spans="1:6" x14ac:dyDescent="0.2">
      <c r="B10" s="47" t="s">
        <v>137</v>
      </c>
    </row>
    <row r="12" spans="1:6" x14ac:dyDescent="0.2">
      <c r="B12" s="71" t="s">
        <v>145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showGridLines="0" workbookViewId="0">
      <selection activeCell="J17" sqref="J17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18</v>
      </c>
    </row>
    <row r="7" spans="1:6" x14ac:dyDescent="0.2">
      <c r="B7" s="1" t="s">
        <v>134</v>
      </c>
    </row>
    <row r="8" spans="1:6" x14ac:dyDescent="0.2">
      <c r="B8" s="45" t="s">
        <v>138</v>
      </c>
    </row>
    <row r="9" spans="1:6" x14ac:dyDescent="0.2">
      <c r="A9" s="42"/>
      <c r="B9" s="46" t="s">
        <v>139</v>
      </c>
    </row>
    <row r="10" spans="1:6" x14ac:dyDescent="0.2">
      <c r="B10" s="46" t="s">
        <v>140</v>
      </c>
    </row>
    <row r="12" spans="1:6" x14ac:dyDescent="0.2">
      <c r="C12" s="71" t="s">
        <v>146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showGridLines="0" tabSelected="1" workbookViewId="0">
      <selection activeCell="G13" sqref="G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2025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diciembre de 2025.</v>
      </c>
      <c r="C3" s="81"/>
      <c r="D3" s="81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20</v>
      </c>
    </row>
    <row r="7" spans="1:6" x14ac:dyDescent="0.2">
      <c r="B7" s="1" t="s">
        <v>134</v>
      </c>
    </row>
    <row r="8" spans="1:6" x14ac:dyDescent="0.2">
      <c r="B8" s="45" t="s">
        <v>141</v>
      </c>
    </row>
    <row r="9" spans="1:6" x14ac:dyDescent="0.2">
      <c r="A9" s="42"/>
    </row>
    <row r="10" spans="1:6" ht="12.75" x14ac:dyDescent="0.2">
      <c r="C10" s="72" t="s">
        <v>147</v>
      </c>
    </row>
  </sheetData>
  <mergeCells count="3">
    <mergeCell ref="B1:D1"/>
    <mergeCell ref="B2:D2"/>
    <mergeCell ref="B3:D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  <vt:lpstr>'NDF-02'!Área_de_impresión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AGL SJI</cp:lastModifiedBy>
  <cp:revision/>
  <cp:lastPrinted>2026-02-24T18:08:43Z</cp:lastPrinted>
  <dcterms:created xsi:type="dcterms:W3CDTF">2024-03-15T21:50:03Z</dcterms:created>
  <dcterms:modified xsi:type="dcterms:W3CDTF">2026-02-24T18:13:09Z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