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rge\Downloads\Nuevos errores formatos 2do trimestre 2026\"/>
    </mc:Choice>
  </mc:AlternateContent>
  <xr:revisionPtr revIDLastSave="0" documentId="13_ncr:1_{FFAFCCDC-FC77-47DA-BB17-463060C36DE8}" xr6:coauthVersionLast="47" xr6:coauthVersionMax="47" xr10:uidLastSave="{00000000-0000-0000-0000-000000000000}"/>
  <bookViews>
    <workbookView xWindow="-108" yWindow="-108" windowWidth="23256" windowHeight="12456" tabRatio="885" xr2:uid="{00000000-000D-0000-FFFF-FFFF00000000}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COG!$A$3:$G$75</definedName>
  </definedNames>
  <calcPr calcId="191029"/>
</workbook>
</file>

<file path=xl/calcChain.xml><?xml version="1.0" encoding="utf-8"?>
<calcChain xmlns="http://schemas.openxmlformats.org/spreadsheetml/2006/main">
  <c r="D29" i="4" l="1"/>
  <c r="G29" i="4" s="1"/>
  <c r="D28" i="4"/>
  <c r="G28" i="4" s="1"/>
  <c r="D27" i="4"/>
  <c r="G27" i="4" s="1"/>
  <c r="D26" i="4"/>
  <c r="G26" i="4" s="1"/>
  <c r="D25" i="4"/>
  <c r="G25" i="4" s="1"/>
  <c r="D24" i="4"/>
  <c r="G24" i="4" s="1"/>
  <c r="D23" i="4"/>
  <c r="G23" i="4" s="1"/>
  <c r="D22" i="4"/>
  <c r="G22" i="4" s="1"/>
  <c r="D21" i="4"/>
  <c r="G21" i="4" s="1"/>
  <c r="D20" i="4"/>
  <c r="G20" i="4" s="1"/>
  <c r="D19" i="4"/>
  <c r="G19" i="4" s="1"/>
  <c r="D18" i="4"/>
  <c r="G18" i="4" s="1"/>
  <c r="D17" i="4"/>
  <c r="G17" i="4" s="1"/>
  <c r="D16" i="4"/>
  <c r="G16" i="4" s="1"/>
  <c r="D15" i="4"/>
  <c r="G15" i="4" s="1"/>
  <c r="D14" i="4"/>
  <c r="G14" i="4" s="1"/>
  <c r="D13" i="4"/>
  <c r="G13" i="4" s="1"/>
  <c r="D12" i="4"/>
  <c r="G12" i="4" s="1"/>
  <c r="D31" i="4"/>
  <c r="F32" i="4"/>
  <c r="E32" i="4"/>
  <c r="C32" i="4"/>
  <c r="B32" i="4"/>
  <c r="G31" i="4" l="1"/>
  <c r="D30" i="4"/>
  <c r="G30" i="4" s="1"/>
  <c r="F66" i="4" l="1"/>
  <c r="E66" i="4"/>
  <c r="C66" i="4"/>
  <c r="B66" i="4"/>
  <c r="D64" i="4"/>
  <c r="G64" i="4" s="1"/>
  <c r="D60" i="4"/>
  <c r="G60" i="4" s="1"/>
  <c r="D62" i="4"/>
  <c r="G62" i="4" s="1"/>
  <c r="D58" i="4"/>
  <c r="G58" i="4" s="1"/>
  <c r="D56" i="4"/>
  <c r="G56" i="4" s="1"/>
  <c r="D54" i="4"/>
  <c r="G54" i="4" s="1"/>
  <c r="D52" i="4"/>
  <c r="G52" i="4" s="1"/>
  <c r="D50" i="4"/>
  <c r="G50" i="4" s="1"/>
  <c r="F43" i="4"/>
  <c r="E43" i="4"/>
  <c r="D41" i="4"/>
  <c r="G41" i="4" s="1"/>
  <c r="D40" i="4"/>
  <c r="G40" i="4" s="1"/>
  <c r="D39" i="4"/>
  <c r="G39" i="4" s="1"/>
  <c r="D38" i="4"/>
  <c r="G38" i="4" s="1"/>
  <c r="C43" i="4"/>
  <c r="B43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32" i="4" s="1"/>
  <c r="D32" i="4"/>
  <c r="G66" i="4"/>
  <c r="D66" i="4"/>
  <c r="G43" i="4"/>
  <c r="D43" i="4"/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F15" i="8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5" i="6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G52" i="6" s="1"/>
  <c r="D42" i="6"/>
  <c r="G42" i="6" s="1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15" i="8"/>
  <c r="B41" i="5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G15" i="8"/>
  <c r="D76" i="6" l="1"/>
  <c r="D41" i="5"/>
  <c r="G4" i="6"/>
  <c r="G76" i="6" s="1"/>
  <c r="G41" i="5"/>
</calcChain>
</file>

<file path=xl/sharedStrings.xml><?xml version="1.0" encoding="utf-8"?>
<sst xmlns="http://schemas.openxmlformats.org/spreadsheetml/2006/main" count="210" uniqueCount="157">
  <si>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</si>
  <si>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</si>
  <si>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</si>
  <si>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</si>
  <si>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</si>
  <si>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</si>
  <si>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</si>
  <si>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</si>
  <si>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</si>
  <si>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</si>
  <si>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</si>
  <si>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</si>
  <si>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</si>
  <si>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</si>
  <si>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</si>
  <si>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</si>
  <si>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</si>
  <si>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</si>
  <si>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</si>
  <si>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</si>
  <si>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</si>
  <si>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</si>
  <si>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</si>
  <si>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</si>
  <si>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</si>
  <si>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</si>
  <si>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</si>
  <si>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</si>
  <si>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</si>
  <si>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</si>
  <si>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</si>
  <si>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</si>
  <si>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</si>
  <si>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</si>
  <si>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</si>
  <si>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</si>
  <si>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</si>
  <si>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</si>
  <si>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</si>
  <si>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</si>
  <si>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</si>
  <si>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</si>
  <si>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</si>
  <si>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</si>
  <si>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</si>
  <si>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</si>
  <si>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</si>
  <si>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</si>
  <si>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</si>
  <si>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</si>
  <si>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</si>
  <si>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</si>
  <si>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</si>
  <si>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</si>
  <si>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</si>
  <si>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</si>
  <si>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</si>
  <si>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</si>
  <si>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</si>
  <si>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</si>
  <si>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</si>
  <si>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</si>
  <si>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</si>
  <si>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</si>
  <si>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</si>
  <si>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</si>
  <si>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</si>
  <si>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</si>
  <si>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</si>
  <si>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</si>
  <si>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</si>
  <si>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</si>
  <si>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</si>
  <si>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</si>
  <si>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</si>
  <si>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</si>
  <si>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</si>
  <si>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</si>
  <si>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</si>
  <si>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</si>
  <si>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</si>
  <si>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</si>
  <si>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</si>
  <si>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</si>
  <si>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</si>
  <si>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</si>
  <si>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</si>
  <si>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</si>
  <si>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</si>
  <si>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</si>
  <si>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</si>
  <si>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</si>
  <si>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</si>
  <si>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</si>
  <si>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</si>
  <si>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</si>
  <si>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</si>
  <si>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</si>
  <si>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</si>
  <si>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</si>
  <si>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</si>
  <si>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</si>
  <si>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</si>
  <si>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</si>
  <si>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</si>
  <si>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</si>
  <si>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</si>
  <si>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</si>
  <si>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</si>
  <si>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</si>
  <si>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</si>
  <si>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</si>
  <si>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</si>
  <si>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</si>
  <si>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</si>
  <si>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</si>
  <si>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</si>
  <si>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</si>
  <si>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</si>
  <si>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</si>
  <si>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</si>
  <si>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</si>
  <si>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</si>
  <si>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</si>
  <si>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</si>
  <si>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</si>
  <si>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Servicios de Comunicación Social y Publicidad</t>
  </si>
  <si>
    <t>Inversiones Para el Fomento de Actividades Productivas</t>
  </si>
  <si>
    <t>MUNICIPIO DE SANTA CATARINA, GTO
Estado Analítico del Ejercicio del Presupuesto de Egresos
Clasificación por Objeto del Gasto (Capítulo y Concepto)
Del 1 de Enero al 30 de Junio de 2026
(Cifras en Pesos)</t>
  </si>
  <si>
    <t>MUNICIPIO DE SANTA CATARINA, GTO
Estado Analítico del Ejercicio del Presupuesto de Egresos
Clasificación Económica (por Tipo de Gasto)
Del 1 de Enero al 30 de Junio de 2026
(Cifras en Pesos)</t>
  </si>
  <si>
    <t>31111M340010000 DESPACHO DEL PRESIDENTE</t>
  </si>
  <si>
    <t>31111M340020000 SINDICATURA</t>
  </si>
  <si>
    <t>31111M340030000 DESPACHO DE REGIDORES</t>
  </si>
  <si>
    <t>31111M340040000 SECRETARIA DE H. AYUNTAM</t>
  </si>
  <si>
    <t>31111M340050000 DIRECCION DE PLANEACION</t>
  </si>
  <si>
    <t>31111M340060000 COORDINACION DE UMAIP</t>
  </si>
  <si>
    <t>31111M340070000 COORDINACION DE COMUNICA</t>
  </si>
  <si>
    <t>31111M340080000 TESORERIA MUNICIPAL</t>
  </si>
  <si>
    <t>31111M340090000 CONTRALORIA MUNICIPAL</t>
  </si>
  <si>
    <t>31111M340100000 OFICIALIA MAYOR</t>
  </si>
  <si>
    <t>31111M340110000 COORDINACION DE JUVENTUD</t>
  </si>
  <si>
    <t>31111M340120000 DIRECCION DE OBRAS PUBLI</t>
  </si>
  <si>
    <t>31111M340130000 DIRECCION DE CATASTRO</t>
  </si>
  <si>
    <t>31111M340140000 COORD DE SERVICIOS PUBLI</t>
  </si>
  <si>
    <t>31111M340150000 DIRECCION DE CASA DE CUL</t>
  </si>
  <si>
    <t>31111M340160000 DIRECCION DE DEPORTES</t>
  </si>
  <si>
    <t>31111M340170000 COORDINACION DE EDUCACIO</t>
  </si>
  <si>
    <t>31111M340180000 DIRECCION DE DESARROLLO</t>
  </si>
  <si>
    <t>31111M340190000 DIRECCION DE DESARROLLO</t>
  </si>
  <si>
    <t>31111M340200000 DIRECCION DE DESARROLLO</t>
  </si>
  <si>
    <t>31111M340210000 DIRECCION DE DESARROLLO</t>
  </si>
  <si>
    <t>31111M340220000 DIRECCION DE MIGRANTES</t>
  </si>
  <si>
    <t>31111M340230000 DIR. DE SEGURIDAD PUBLIC</t>
  </si>
  <si>
    <t>31111M340240000 COORDINACION DE PROTECCI</t>
  </si>
  <si>
    <t>31111M340250000 COORDINACION DE ECOLOGIA</t>
  </si>
  <si>
    <t>MUNICIPIO DE SANTA CATARINA, GTO
Estado Analítico del Ejercicio del Presupuesto de Egresos
Clasificación Administrativa
Del 1 de Enero al 30 de Junio de 2026
(Cifras en Pesos)</t>
  </si>
  <si>
    <t>MUNICIPIO DE SANTA CATARINA, GTO
Estado Analítico del Ejercicio del Presupuesto de Egresos
Clasificación Funcional (Finalidad y Función)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</si>
</sst>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0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9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2" fillId="0" borderId="4" xfId="0" applyFont="1" applyBorder="1"/>
    <xf numFmtId="3" fontId="2" fillId="0" borderId="11" xfId="0" applyNumberFormat="1" applyFont="1" applyBorder="1" applyProtection="1">
      <protection locked="0"/>
    </xf>
    <xf numFmtId="3" fontId="6" fillId="0" borderId="5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6" fillId="0" borderId="10" xfId="0" applyNumberFormat="1" applyFont="1" applyBorder="1" applyProtection="1">
      <protection locked="0"/>
    </xf>
    <xf numFmtId="3" fontId="6" fillId="0" borderId="9" xfId="0" applyNumberFormat="1" applyFont="1" applyBorder="1" applyProtection="1">
      <protection locked="0"/>
    </xf>
    <xf numFmtId="3" fontId="6" fillId="0" borderId="11" xfId="0" applyNumberFormat="1" applyFont="1" applyBorder="1" applyProtection="1">
      <protection locked="0"/>
    </xf>
    <xf numFmtId="0" fontId="6" fillId="0" borderId="0" xfId="0" applyFont="1"/>
    <xf numFmtId="0" fontId="6" fillId="0" borderId="3" xfId="0" applyFont="1" applyBorder="1"/>
    <xf numFmtId="0" fontId="6" fillId="0" borderId="8" xfId="0" applyFont="1" applyBorder="1" applyAlignment="1" applyProtection="1">
      <alignment horizontal="center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12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8"/>
  <sheetViews>
    <sheetView showGridLines="0" tabSelected="1" workbookViewId="0">
      <selection activeCell="E32" sqref="E32"/>
    </sheetView>
  </sheetViews>
  <sheetFormatPr baseColWidth="10" defaultColWidth="12" defaultRowHeight="10.199999999999999" x14ac:dyDescent="0.2"/>
  <cols>
    <col min="1" max="1" width="80.42578125" style="1" customWidth="1"/>
    <col min="2" max="7" width="18.28515625" style="1" customWidth="1"/>
    <col min="8" max="16384" width="12" style="1"/>
  </cols>
  <sheetData>
    <row r="1" spans="1:7" ht="57" customHeight="1" x14ac:dyDescent="0.2">
      <c r="A1" s="34" t="s">
        <v>155</v>
      </c>
      <c r="B1" s="35"/>
      <c r="C1" s="35"/>
      <c r="D1" s="35"/>
      <c r="E1" s="35"/>
      <c r="F1" s="35"/>
      <c r="G1" s="36"/>
    </row>
    <row r="2" spans="1:7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7" ht="24.9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">
      <c r="A4" s="13"/>
      <c r="B4" s="4"/>
      <c r="C4" s="4"/>
      <c r="D4" s="4"/>
      <c r="E4" s="4"/>
      <c r="F4" s="4"/>
      <c r="G4" s="4"/>
    </row>
    <row r="5" spans="1:7" x14ac:dyDescent="0.2">
      <c r="A5" s="14" t="s">
        <v>130</v>
      </c>
      <c r="B5" s="23">
        <v>15556222.609999999</v>
      </c>
      <c r="C5" s="23">
        <v>6142435.8300000001</v>
      </c>
      <c r="D5" s="23">
        <f>B5+C5</f>
        <v>21698658.439999998</v>
      </c>
      <c r="E5" s="23">
        <v>9859231.8300000001</v>
      </c>
      <c r="F5" s="23">
        <v>9859231.8300000001</v>
      </c>
      <c r="G5" s="23">
        <f>D5-E5</f>
        <v>11839426.609999998</v>
      </c>
    </row>
    <row r="6" spans="1:7" x14ac:dyDescent="0.2">
      <c r="A6" s="14" t="s">
        <v>131</v>
      </c>
      <c r="B6" s="23">
        <v>1270908.49</v>
      </c>
      <c r="C6" s="23">
        <v>-29450.78</v>
      </c>
      <c r="D6" s="23">
        <f t="shared" ref="D6:D11" si="0">B6+C6</f>
        <v>1241457.71</v>
      </c>
      <c r="E6" s="23">
        <v>553458.04</v>
      </c>
      <c r="F6" s="23">
        <v>553458.04</v>
      </c>
      <c r="G6" s="23">
        <f t="shared" ref="G6:G11" si="1">D6-E6</f>
        <v>687999.66999999993</v>
      </c>
    </row>
    <row r="7" spans="1:7" x14ac:dyDescent="0.2">
      <c r="A7" s="14" t="s">
        <v>132</v>
      </c>
      <c r="B7" s="23">
        <v>3083792.58</v>
      </c>
      <c r="C7" s="23">
        <v>5000</v>
      </c>
      <c r="D7" s="23">
        <f t="shared" si="0"/>
        <v>3088792.58</v>
      </c>
      <c r="E7" s="23">
        <v>1312066.55</v>
      </c>
      <c r="F7" s="23">
        <v>1312066.55</v>
      </c>
      <c r="G7" s="23">
        <f t="shared" si="1"/>
        <v>1776726.03</v>
      </c>
    </row>
    <row r="8" spans="1:7" x14ac:dyDescent="0.2">
      <c r="A8" s="14" t="s">
        <v>133</v>
      </c>
      <c r="B8" s="23">
        <v>1549439.7</v>
      </c>
      <c r="C8" s="23">
        <v>15307</v>
      </c>
      <c r="D8" s="23">
        <f t="shared" si="0"/>
        <v>1564746.7</v>
      </c>
      <c r="E8" s="23">
        <v>605316.12</v>
      </c>
      <c r="F8" s="23">
        <v>605316.12</v>
      </c>
      <c r="G8" s="23">
        <f t="shared" si="1"/>
        <v>959430.58</v>
      </c>
    </row>
    <row r="9" spans="1:7" x14ac:dyDescent="0.2">
      <c r="A9" s="14" t="s">
        <v>134</v>
      </c>
      <c r="B9" s="23">
        <v>401641.09</v>
      </c>
      <c r="C9" s="23">
        <v>101199</v>
      </c>
      <c r="D9" s="23">
        <f t="shared" si="0"/>
        <v>502840.09</v>
      </c>
      <c r="E9" s="23">
        <v>290536.46000000002</v>
      </c>
      <c r="F9" s="23">
        <v>290536.46000000002</v>
      </c>
      <c r="G9" s="23">
        <f t="shared" si="1"/>
        <v>212303.63</v>
      </c>
    </row>
    <row r="10" spans="1:7" x14ac:dyDescent="0.2">
      <c r="A10" s="14" t="s">
        <v>135</v>
      </c>
      <c r="B10" s="23">
        <v>273033.52</v>
      </c>
      <c r="C10" s="23">
        <v>1000</v>
      </c>
      <c r="D10" s="23">
        <f t="shared" si="0"/>
        <v>274033.52</v>
      </c>
      <c r="E10" s="23">
        <v>107425.16</v>
      </c>
      <c r="F10" s="23">
        <v>107425.16</v>
      </c>
      <c r="G10" s="23">
        <f t="shared" si="1"/>
        <v>166608.36000000002</v>
      </c>
    </row>
    <row r="11" spans="1:7" x14ac:dyDescent="0.2">
      <c r="A11" s="14" t="s">
        <v>136</v>
      </c>
      <c r="B11" s="23">
        <v>1379473.82</v>
      </c>
      <c r="C11" s="23">
        <v>344550</v>
      </c>
      <c r="D11" s="23">
        <f t="shared" si="0"/>
        <v>1724023.82</v>
      </c>
      <c r="E11" s="23">
        <v>742996.79</v>
      </c>
      <c r="F11" s="23">
        <v>742996.79</v>
      </c>
      <c r="G11" s="23">
        <f t="shared" si="1"/>
        <v>981027.03</v>
      </c>
    </row>
    <row r="12" spans="1:7" x14ac:dyDescent="0.2">
      <c r="A12" s="14" t="s">
        <v>137</v>
      </c>
      <c r="B12" s="23">
        <v>15447786.710000001</v>
      </c>
      <c r="C12" s="23">
        <v>-334706.21000000002</v>
      </c>
      <c r="D12" s="23">
        <f t="shared" ref="D12" si="2">B12+C12</f>
        <v>15113080.5</v>
      </c>
      <c r="E12" s="23">
        <v>1512729.37</v>
      </c>
      <c r="F12" s="23">
        <v>1512729.37</v>
      </c>
      <c r="G12" s="23">
        <f t="shared" ref="G12" si="3">D12-E12</f>
        <v>13600351.129999999</v>
      </c>
    </row>
    <row r="13" spans="1:7" x14ac:dyDescent="0.2">
      <c r="A13" s="14" t="s">
        <v>138</v>
      </c>
      <c r="B13" s="23">
        <v>993500.05</v>
      </c>
      <c r="C13" s="23">
        <v>238198</v>
      </c>
      <c r="D13" s="23">
        <f t="shared" ref="D13" si="4">B13+C13</f>
        <v>1231698.05</v>
      </c>
      <c r="E13" s="23">
        <v>502867.09</v>
      </c>
      <c r="F13" s="23">
        <v>502867.09</v>
      </c>
      <c r="G13" s="23">
        <f t="shared" ref="G13" si="5">D13-E13</f>
        <v>728830.96</v>
      </c>
    </row>
    <row r="14" spans="1:7" x14ac:dyDescent="0.2">
      <c r="A14" s="14" t="s">
        <v>139</v>
      </c>
      <c r="B14" s="23">
        <v>7732336.04</v>
      </c>
      <c r="C14" s="23">
        <v>2121443.69</v>
      </c>
      <c r="D14" s="23">
        <f t="shared" ref="D14" si="6">B14+C14</f>
        <v>9853779.7300000004</v>
      </c>
      <c r="E14" s="23">
        <v>5488250.6100000003</v>
      </c>
      <c r="F14" s="23">
        <v>5488250.6100000003</v>
      </c>
      <c r="G14" s="23">
        <f t="shared" ref="G14" si="7">D14-E14</f>
        <v>4365529.12</v>
      </c>
    </row>
    <row r="15" spans="1:7" x14ac:dyDescent="0.2">
      <c r="A15" s="14" t="s">
        <v>140</v>
      </c>
      <c r="B15" s="23">
        <v>1199784.33</v>
      </c>
      <c r="C15" s="23">
        <v>152080.6</v>
      </c>
      <c r="D15" s="23">
        <f t="shared" ref="D15" si="8">B15+C15</f>
        <v>1351864.9300000002</v>
      </c>
      <c r="E15" s="23">
        <v>380133.78</v>
      </c>
      <c r="F15" s="23">
        <v>380133.78</v>
      </c>
      <c r="G15" s="23">
        <f t="shared" ref="G15" si="9">D15-E15</f>
        <v>971731.15000000014</v>
      </c>
    </row>
    <row r="16" spans="1:7" x14ac:dyDescent="0.2">
      <c r="A16" s="14" t="s">
        <v>141</v>
      </c>
      <c r="B16" s="23">
        <v>5973680.3099999996</v>
      </c>
      <c r="C16" s="23">
        <v>17876981.989999998</v>
      </c>
      <c r="D16" s="23">
        <f t="shared" ref="D16" si="10">B16+C16</f>
        <v>23850662.299999997</v>
      </c>
      <c r="E16" s="23">
        <v>16879585</v>
      </c>
      <c r="F16" s="23">
        <v>16879585</v>
      </c>
      <c r="G16" s="23">
        <f t="shared" ref="G16" si="11">D16-E16</f>
        <v>6971077.299999997</v>
      </c>
    </row>
    <row r="17" spans="1:7" x14ac:dyDescent="0.2">
      <c r="A17" s="14" t="s">
        <v>142</v>
      </c>
      <c r="B17" s="23">
        <v>1139789.1000000001</v>
      </c>
      <c r="C17" s="23">
        <v>-37000</v>
      </c>
      <c r="D17" s="23">
        <f t="shared" ref="D17" si="12">B17+C17</f>
        <v>1102789.1000000001</v>
      </c>
      <c r="E17" s="23">
        <v>357012.78</v>
      </c>
      <c r="F17" s="23">
        <v>357012.78</v>
      </c>
      <c r="G17" s="23">
        <f t="shared" ref="G17" si="13">D17-E17</f>
        <v>745776.32000000007</v>
      </c>
    </row>
    <row r="18" spans="1:7" x14ac:dyDescent="0.2">
      <c r="A18" s="14" t="s">
        <v>143</v>
      </c>
      <c r="B18" s="23">
        <v>12943660.24</v>
      </c>
      <c r="C18" s="23">
        <v>1520327.99</v>
      </c>
      <c r="D18" s="23">
        <f t="shared" ref="D18" si="14">B18+C18</f>
        <v>14463988.23</v>
      </c>
      <c r="E18" s="23">
        <v>6590451.4500000002</v>
      </c>
      <c r="F18" s="23">
        <v>6590451.4500000002</v>
      </c>
      <c r="G18" s="23">
        <f t="shared" ref="G18" si="15">D18-E18</f>
        <v>7873536.7800000003</v>
      </c>
    </row>
    <row r="19" spans="1:7" x14ac:dyDescent="0.2">
      <c r="A19" s="14" t="s">
        <v>144</v>
      </c>
      <c r="B19" s="23">
        <v>2196937.23</v>
      </c>
      <c r="C19" s="23">
        <v>246094</v>
      </c>
      <c r="D19" s="23">
        <f t="shared" ref="D19" si="16">B19+C19</f>
        <v>2443031.23</v>
      </c>
      <c r="E19" s="23">
        <v>872160.28</v>
      </c>
      <c r="F19" s="23">
        <v>872160.28</v>
      </c>
      <c r="G19" s="23">
        <f t="shared" ref="G19" si="17">D19-E19</f>
        <v>1570870.95</v>
      </c>
    </row>
    <row r="20" spans="1:7" x14ac:dyDescent="0.2">
      <c r="A20" s="14" t="s">
        <v>145</v>
      </c>
      <c r="B20" s="23">
        <v>2156587.1800000002</v>
      </c>
      <c r="C20" s="23">
        <v>129500</v>
      </c>
      <c r="D20" s="23">
        <f t="shared" ref="D20" si="18">B20+C20</f>
        <v>2286087.1800000002</v>
      </c>
      <c r="E20" s="23">
        <v>977991.04</v>
      </c>
      <c r="F20" s="23">
        <v>977991.04</v>
      </c>
      <c r="G20" s="23">
        <f t="shared" ref="G20" si="19">D20-E20</f>
        <v>1308096.1400000001</v>
      </c>
    </row>
    <row r="21" spans="1:7" x14ac:dyDescent="0.2">
      <c r="A21" s="14" t="s">
        <v>146</v>
      </c>
      <c r="B21" s="23">
        <v>851814.33</v>
      </c>
      <c r="C21" s="23">
        <v>32000</v>
      </c>
      <c r="D21" s="23">
        <f t="shared" ref="D21" si="20">B21+C21</f>
        <v>883814.33</v>
      </c>
      <c r="E21" s="23">
        <v>312989.03999999998</v>
      </c>
      <c r="F21" s="23">
        <v>312989.03999999998</v>
      </c>
      <c r="G21" s="23">
        <f t="shared" ref="G21" si="21">D21-E21</f>
        <v>570825.29</v>
      </c>
    </row>
    <row r="22" spans="1:7" x14ac:dyDescent="0.2">
      <c r="A22" s="14" t="s">
        <v>147</v>
      </c>
      <c r="B22" s="23">
        <v>554248.66</v>
      </c>
      <c r="C22" s="23">
        <v>116940</v>
      </c>
      <c r="D22" s="23">
        <f t="shared" ref="D22" si="22">B22+C22</f>
        <v>671188.66</v>
      </c>
      <c r="E22" s="23">
        <v>248496.89</v>
      </c>
      <c r="F22" s="23">
        <v>248496.89</v>
      </c>
      <c r="G22" s="23">
        <f t="shared" ref="G22" si="23">D22-E22</f>
        <v>422691.77</v>
      </c>
    </row>
    <row r="23" spans="1:7" x14ac:dyDescent="0.2">
      <c r="A23" s="14" t="s">
        <v>148</v>
      </c>
      <c r="B23" s="23">
        <v>2346912.85</v>
      </c>
      <c r="C23" s="23">
        <v>894450.33</v>
      </c>
      <c r="D23" s="23">
        <f t="shared" ref="D23" si="24">B23+C23</f>
        <v>3241363.18</v>
      </c>
      <c r="E23" s="23">
        <v>2297029.41</v>
      </c>
      <c r="F23" s="23">
        <v>2297029.41</v>
      </c>
      <c r="G23" s="23">
        <f t="shared" ref="G23" si="25">D23-E23</f>
        <v>944333.77</v>
      </c>
    </row>
    <row r="24" spans="1:7" x14ac:dyDescent="0.2">
      <c r="A24" s="14" t="s">
        <v>149</v>
      </c>
      <c r="B24" s="23">
        <v>2870815.99</v>
      </c>
      <c r="C24" s="23">
        <v>1472652.95</v>
      </c>
      <c r="D24" s="23">
        <f t="shared" ref="D24" si="26">B24+C24</f>
        <v>4343468.9400000004</v>
      </c>
      <c r="E24" s="23">
        <v>2753258.99</v>
      </c>
      <c r="F24" s="23">
        <v>2753258.99</v>
      </c>
      <c r="G24" s="23">
        <f t="shared" ref="G24" si="27">D24-E24</f>
        <v>1590209.9500000002</v>
      </c>
    </row>
    <row r="25" spans="1:7" x14ac:dyDescent="0.2">
      <c r="A25" s="14" t="s">
        <v>150</v>
      </c>
      <c r="B25" s="23">
        <v>1349637.85</v>
      </c>
      <c r="C25" s="23">
        <v>28707</v>
      </c>
      <c r="D25" s="23">
        <f t="shared" ref="D25" si="28">B25+C25</f>
        <v>1378344.85</v>
      </c>
      <c r="E25" s="23">
        <v>411764.58</v>
      </c>
      <c r="F25" s="23">
        <v>411764.58</v>
      </c>
      <c r="G25" s="23">
        <f t="shared" ref="G25" si="29">D25-E25</f>
        <v>966580.27</v>
      </c>
    </row>
    <row r="26" spans="1:7" x14ac:dyDescent="0.2">
      <c r="A26" s="14" t="s">
        <v>151</v>
      </c>
      <c r="B26" s="23">
        <v>407460</v>
      </c>
      <c r="C26" s="23">
        <v>57711.25</v>
      </c>
      <c r="D26" s="23">
        <f t="shared" ref="D26" si="30">B26+C26</f>
        <v>465171.25</v>
      </c>
      <c r="E26" s="23">
        <v>164818.29</v>
      </c>
      <c r="F26" s="23">
        <v>164818.29</v>
      </c>
      <c r="G26" s="23">
        <f t="shared" ref="G26" si="31">D26-E26</f>
        <v>300352.95999999996</v>
      </c>
    </row>
    <row r="27" spans="1:7" x14ac:dyDescent="0.2">
      <c r="A27" s="14" t="s">
        <v>152</v>
      </c>
      <c r="B27" s="23">
        <v>12107930.35</v>
      </c>
      <c r="C27" s="23">
        <v>-737519.14</v>
      </c>
      <c r="D27" s="23">
        <f t="shared" ref="D27" si="32">B27+C27</f>
        <v>11370411.209999999</v>
      </c>
      <c r="E27" s="23">
        <v>3571328.93</v>
      </c>
      <c r="F27" s="23">
        <v>3571328.93</v>
      </c>
      <c r="G27" s="23">
        <f t="shared" ref="G27" si="33">D27-E27</f>
        <v>7799082.2799999993</v>
      </c>
    </row>
    <row r="28" spans="1:7" x14ac:dyDescent="0.2">
      <c r="A28" s="14" t="s">
        <v>153</v>
      </c>
      <c r="B28" s="23">
        <v>2950188</v>
      </c>
      <c r="C28" s="23">
        <v>62558.11</v>
      </c>
      <c r="D28" s="23">
        <f t="shared" ref="D28" si="34">B28+C28</f>
        <v>3012746.11</v>
      </c>
      <c r="E28" s="23">
        <v>1402975.25</v>
      </c>
      <c r="F28" s="23">
        <v>1402975.25</v>
      </c>
      <c r="G28" s="23">
        <f t="shared" ref="G28" si="35">D28-E28</f>
        <v>1609770.8599999999</v>
      </c>
    </row>
    <row r="29" spans="1:7" x14ac:dyDescent="0.2">
      <c r="A29" s="14" t="s">
        <v>154</v>
      </c>
      <c r="B29" s="23">
        <v>313143.21000000002</v>
      </c>
      <c r="C29" s="23">
        <v>-15430</v>
      </c>
      <c r="D29" s="23">
        <f t="shared" ref="D29" si="36">B29+C29</f>
        <v>297713.21000000002</v>
      </c>
      <c r="E29" s="23">
        <v>99982.36</v>
      </c>
      <c r="F29" s="23">
        <v>99982.36</v>
      </c>
      <c r="G29" s="23">
        <f t="shared" ref="G29" si="37">D29-E29</f>
        <v>197730.85000000003</v>
      </c>
    </row>
    <row r="30" spans="1:7" x14ac:dyDescent="0.2">
      <c r="A30" s="14"/>
      <c r="B30" s="23">
        <v>0</v>
      </c>
      <c r="C30" s="23">
        <v>0</v>
      </c>
      <c r="D30" s="23">
        <f t="shared" ref="D30:D31" si="38">B30+C30</f>
        <v>0</v>
      </c>
      <c r="E30" s="23">
        <v>0</v>
      </c>
      <c r="F30" s="23">
        <v>0</v>
      </c>
      <c r="G30" s="23">
        <f t="shared" ref="G30:G31" si="39">D30-E30</f>
        <v>0</v>
      </c>
    </row>
    <row r="31" spans="1:7" x14ac:dyDescent="0.2">
      <c r="A31" s="14"/>
      <c r="B31" s="23">
        <v>0</v>
      </c>
      <c r="C31" s="23">
        <v>0</v>
      </c>
      <c r="D31" s="23">
        <f t="shared" si="38"/>
        <v>0</v>
      </c>
      <c r="E31" s="23">
        <v>0</v>
      </c>
      <c r="F31" s="23">
        <v>0</v>
      </c>
      <c r="G31" s="23">
        <f t="shared" si="39"/>
        <v>0</v>
      </c>
    </row>
    <row r="32" spans="1:7" x14ac:dyDescent="0.2">
      <c r="A32" s="31" t="s">
        <v>122</v>
      </c>
      <c r="B32" s="24">
        <f t="shared" ref="B32:G32" si="40">SUM(B5:B31)</f>
        <v>97050724.239999965</v>
      </c>
      <c r="C32" s="24">
        <f t="shared" si="40"/>
        <v>30405031.609999992</v>
      </c>
      <c r="D32" s="24">
        <f t="shared" si="40"/>
        <v>127455755.84999999</v>
      </c>
      <c r="E32" s="24">
        <f t="shared" si="40"/>
        <v>58294856.090000011</v>
      </c>
      <c r="F32" s="24">
        <f t="shared" si="40"/>
        <v>58294856.090000011</v>
      </c>
      <c r="G32" s="24">
        <f t="shared" si="40"/>
        <v>69160899.760000005</v>
      </c>
    </row>
    <row r="34" spans="1:7" ht="55.35" customHeight="1" x14ac:dyDescent="0.2">
      <c r="A34" s="34" t="s">
        <v>155</v>
      </c>
      <c r="B34" s="35"/>
      <c r="C34" s="35"/>
      <c r="D34" s="35"/>
      <c r="E34" s="35"/>
      <c r="F34" s="35"/>
      <c r="G34" s="36"/>
    </row>
    <row r="35" spans="1:7" x14ac:dyDescent="0.2">
      <c r="A35" s="19"/>
      <c r="B35" s="37" t="s">
        <v>56</v>
      </c>
      <c r="C35" s="38"/>
      <c r="D35" s="38"/>
      <c r="E35" s="38"/>
      <c r="F35" s="39"/>
      <c r="G35" s="32" t="s">
        <v>55</v>
      </c>
    </row>
    <row r="36" spans="1:7" ht="20.399999999999999" x14ac:dyDescent="0.2">
      <c r="A36" s="18" t="s">
        <v>50</v>
      </c>
      <c r="B36" s="2" t="s">
        <v>51</v>
      </c>
      <c r="C36" s="2" t="s">
        <v>114</v>
      </c>
      <c r="D36" s="2" t="s">
        <v>52</v>
      </c>
      <c r="E36" s="2" t="s">
        <v>53</v>
      </c>
      <c r="F36" s="2" t="s">
        <v>54</v>
      </c>
      <c r="G36" s="33"/>
    </row>
    <row r="37" spans="1:7" x14ac:dyDescent="0.2">
      <c r="A37" s="20"/>
      <c r="B37" s="21"/>
      <c r="C37" s="21"/>
      <c r="D37" s="21"/>
      <c r="E37" s="21"/>
      <c r="F37" s="21"/>
      <c r="G37" s="21"/>
    </row>
    <row r="38" spans="1:7" x14ac:dyDescent="0.2">
      <c r="A38" s="15" t="s">
        <v>8</v>
      </c>
      <c r="B38" s="23">
        <v>0</v>
      </c>
      <c r="C38" s="23">
        <v>0</v>
      </c>
      <c r="D38" s="23">
        <f>B38+C38</f>
        <v>0</v>
      </c>
      <c r="E38" s="23">
        <v>0</v>
      </c>
      <c r="F38" s="23">
        <v>0</v>
      </c>
      <c r="G38" s="23">
        <f>D38-E38</f>
        <v>0</v>
      </c>
    </row>
    <row r="39" spans="1:7" x14ac:dyDescent="0.2">
      <c r="A39" s="15" t="s">
        <v>9</v>
      </c>
      <c r="B39" s="23">
        <v>0</v>
      </c>
      <c r="C39" s="23">
        <v>0</v>
      </c>
      <c r="D39" s="23">
        <f t="shared" ref="D39:D41" si="41">B39+C39</f>
        <v>0</v>
      </c>
      <c r="E39" s="23">
        <v>0</v>
      </c>
      <c r="F39" s="23">
        <v>0</v>
      </c>
      <c r="G39" s="23">
        <f t="shared" ref="G39:G41" si="42">D39-E39</f>
        <v>0</v>
      </c>
    </row>
    <row r="40" spans="1:7" x14ac:dyDescent="0.2">
      <c r="A40" s="15" t="s">
        <v>10</v>
      </c>
      <c r="B40" s="23">
        <v>0</v>
      </c>
      <c r="C40" s="23">
        <v>0</v>
      </c>
      <c r="D40" s="23">
        <f t="shared" si="41"/>
        <v>0</v>
      </c>
      <c r="E40" s="23">
        <v>0</v>
      </c>
      <c r="F40" s="23">
        <v>0</v>
      </c>
      <c r="G40" s="23">
        <f t="shared" si="42"/>
        <v>0</v>
      </c>
    </row>
    <row r="41" spans="1:7" x14ac:dyDescent="0.2">
      <c r="A41" s="15" t="s">
        <v>123</v>
      </c>
      <c r="B41" s="23">
        <v>0</v>
      </c>
      <c r="C41" s="23">
        <v>0</v>
      </c>
      <c r="D41" s="23">
        <f t="shared" si="41"/>
        <v>0</v>
      </c>
      <c r="E41" s="23">
        <v>0</v>
      </c>
      <c r="F41" s="23">
        <v>0</v>
      </c>
      <c r="G41" s="23">
        <f t="shared" si="42"/>
        <v>0</v>
      </c>
    </row>
    <row r="42" spans="1:7" x14ac:dyDescent="0.2">
      <c r="A42" s="15"/>
      <c r="B42" s="23"/>
      <c r="C42" s="23"/>
      <c r="D42" s="23"/>
      <c r="E42" s="23"/>
      <c r="F42" s="23"/>
      <c r="G42" s="23"/>
    </row>
    <row r="43" spans="1:7" x14ac:dyDescent="0.2">
      <c r="A43" s="8" t="s">
        <v>122</v>
      </c>
      <c r="B43" s="24">
        <f t="shared" ref="B43:G43" si="43">SUM(B38:B41)</f>
        <v>0</v>
      </c>
      <c r="C43" s="24">
        <f t="shared" si="43"/>
        <v>0</v>
      </c>
      <c r="D43" s="24">
        <f t="shared" si="43"/>
        <v>0</v>
      </c>
      <c r="E43" s="24">
        <f t="shared" si="43"/>
        <v>0</v>
      </c>
      <c r="F43" s="24">
        <f t="shared" si="43"/>
        <v>0</v>
      </c>
      <c r="G43" s="24">
        <f t="shared" si="43"/>
        <v>0</v>
      </c>
    </row>
    <row r="46" spans="1:7" ht="59.4" customHeight="1" x14ac:dyDescent="0.2">
      <c r="A46" s="37" t="s">
        <v>155</v>
      </c>
      <c r="B46" s="38"/>
      <c r="C46" s="38"/>
      <c r="D46" s="38"/>
      <c r="E46" s="38"/>
      <c r="F46" s="38"/>
      <c r="G46" s="39"/>
    </row>
    <row r="47" spans="1:7" x14ac:dyDescent="0.2">
      <c r="A47" s="19"/>
      <c r="B47" s="37" t="s">
        <v>56</v>
      </c>
      <c r="C47" s="38"/>
      <c r="D47" s="38"/>
      <c r="E47" s="38"/>
      <c r="F47" s="39"/>
      <c r="G47" s="32" t="s">
        <v>55</v>
      </c>
    </row>
    <row r="48" spans="1:7" ht="20.399999999999999" x14ac:dyDescent="0.2">
      <c r="A48" s="18" t="s">
        <v>50</v>
      </c>
      <c r="B48" s="2" t="s">
        <v>51</v>
      </c>
      <c r="C48" s="2" t="s">
        <v>114</v>
      </c>
      <c r="D48" s="2" t="s">
        <v>52</v>
      </c>
      <c r="E48" s="2" t="s">
        <v>53</v>
      </c>
      <c r="F48" s="2" t="s">
        <v>54</v>
      </c>
      <c r="G48" s="33"/>
    </row>
    <row r="49" spans="1:7" x14ac:dyDescent="0.2">
      <c r="A49" s="20"/>
      <c r="B49" s="21"/>
      <c r="C49" s="21"/>
      <c r="D49" s="21"/>
      <c r="E49" s="21"/>
      <c r="F49" s="21"/>
      <c r="G49" s="21"/>
    </row>
    <row r="50" spans="1:7" x14ac:dyDescent="0.2">
      <c r="A50" s="16" t="s">
        <v>12</v>
      </c>
      <c r="B50" s="23">
        <v>0</v>
      </c>
      <c r="C50" s="23">
        <v>0</v>
      </c>
      <c r="D50" s="23">
        <f t="shared" ref="D50:D62" si="44">B50+C50</f>
        <v>0</v>
      </c>
      <c r="E50" s="23">
        <v>0</v>
      </c>
      <c r="F50" s="23">
        <v>0</v>
      </c>
      <c r="G50" s="23">
        <f t="shared" ref="G50:G62" si="45">D50-E50</f>
        <v>0</v>
      </c>
    </row>
    <row r="51" spans="1:7" x14ac:dyDescent="0.2">
      <c r="A51" s="16"/>
      <c r="B51" s="23"/>
      <c r="C51" s="23"/>
      <c r="D51" s="23"/>
      <c r="E51" s="23"/>
      <c r="F51" s="23"/>
      <c r="G51" s="23"/>
    </row>
    <row r="52" spans="1:7" x14ac:dyDescent="0.2">
      <c r="A52" s="16" t="s">
        <v>11</v>
      </c>
      <c r="B52" s="23">
        <v>0</v>
      </c>
      <c r="C52" s="23">
        <v>0</v>
      </c>
      <c r="D52" s="23">
        <f t="shared" si="44"/>
        <v>0</v>
      </c>
      <c r="E52" s="23">
        <v>0</v>
      </c>
      <c r="F52" s="23">
        <v>0</v>
      </c>
      <c r="G52" s="23">
        <f t="shared" si="45"/>
        <v>0</v>
      </c>
    </row>
    <row r="53" spans="1:7" x14ac:dyDescent="0.2">
      <c r="A53" s="16"/>
      <c r="B53" s="23"/>
      <c r="C53" s="23"/>
      <c r="D53" s="23"/>
      <c r="E53" s="23"/>
      <c r="F53" s="23"/>
      <c r="G53" s="23"/>
    </row>
    <row r="54" spans="1:7" ht="20.399999999999999" x14ac:dyDescent="0.2">
      <c r="A54" s="16" t="s">
        <v>13</v>
      </c>
      <c r="B54" s="23">
        <v>0</v>
      </c>
      <c r="C54" s="23">
        <v>0</v>
      </c>
      <c r="D54" s="23">
        <f t="shared" si="44"/>
        <v>0</v>
      </c>
      <c r="E54" s="23">
        <v>0</v>
      </c>
      <c r="F54" s="23">
        <v>0</v>
      </c>
      <c r="G54" s="23">
        <f t="shared" si="45"/>
        <v>0</v>
      </c>
    </row>
    <row r="55" spans="1:7" x14ac:dyDescent="0.2">
      <c r="A55" s="16"/>
      <c r="B55" s="23"/>
      <c r="C55" s="23"/>
      <c r="D55" s="23"/>
      <c r="E55" s="23"/>
      <c r="F55" s="23"/>
      <c r="G55" s="23"/>
    </row>
    <row r="56" spans="1:7" x14ac:dyDescent="0.2">
      <c r="A56" s="16" t="s">
        <v>25</v>
      </c>
      <c r="B56" s="23">
        <v>0</v>
      </c>
      <c r="C56" s="23">
        <v>0</v>
      </c>
      <c r="D56" s="23">
        <f t="shared" si="44"/>
        <v>0</v>
      </c>
      <c r="E56" s="23">
        <v>0</v>
      </c>
      <c r="F56" s="23">
        <v>0</v>
      </c>
      <c r="G56" s="23">
        <f t="shared" si="45"/>
        <v>0</v>
      </c>
    </row>
    <row r="57" spans="1:7" x14ac:dyDescent="0.2">
      <c r="A57" s="16"/>
      <c r="B57" s="23"/>
      <c r="C57" s="23"/>
      <c r="D57" s="23"/>
      <c r="E57" s="23"/>
      <c r="F57" s="23"/>
      <c r="G57" s="23"/>
    </row>
    <row r="58" spans="1:7" ht="20.399999999999999" x14ac:dyDescent="0.2">
      <c r="A58" s="16" t="s">
        <v>26</v>
      </c>
      <c r="B58" s="23">
        <v>0</v>
      </c>
      <c r="C58" s="23">
        <v>0</v>
      </c>
      <c r="D58" s="23">
        <f t="shared" si="44"/>
        <v>0</v>
      </c>
      <c r="E58" s="23">
        <v>0</v>
      </c>
      <c r="F58" s="23">
        <v>0</v>
      </c>
      <c r="G58" s="23">
        <f t="shared" si="45"/>
        <v>0</v>
      </c>
    </row>
    <row r="59" spans="1:7" x14ac:dyDescent="0.2">
      <c r="A59" s="16"/>
      <c r="B59" s="23"/>
      <c r="C59" s="23"/>
      <c r="D59" s="23"/>
      <c r="E59" s="23"/>
      <c r="F59" s="23"/>
      <c r="G59" s="23"/>
    </row>
    <row r="60" spans="1:7" ht="20.399999999999999" x14ac:dyDescent="0.2">
      <c r="A60" s="16" t="s">
        <v>124</v>
      </c>
      <c r="B60" s="23">
        <v>0</v>
      </c>
      <c r="C60" s="23">
        <v>0</v>
      </c>
      <c r="D60" s="23">
        <f t="shared" ref="D60" si="46">B60+C60</f>
        <v>0</v>
      </c>
      <c r="E60" s="23">
        <v>0</v>
      </c>
      <c r="F60" s="23">
        <v>0</v>
      </c>
      <c r="G60" s="23">
        <f t="shared" ref="G60" si="47">D60-E60</f>
        <v>0</v>
      </c>
    </row>
    <row r="61" spans="1:7" x14ac:dyDescent="0.2">
      <c r="A61" s="16"/>
      <c r="B61" s="23"/>
      <c r="C61" s="23"/>
      <c r="D61" s="23"/>
      <c r="E61" s="23"/>
      <c r="F61" s="23"/>
      <c r="G61" s="23"/>
    </row>
    <row r="62" spans="1:7" x14ac:dyDescent="0.2">
      <c r="A62" s="16" t="s">
        <v>14</v>
      </c>
      <c r="B62" s="23">
        <v>0</v>
      </c>
      <c r="C62" s="23">
        <v>0</v>
      </c>
      <c r="D62" s="23">
        <f t="shared" si="44"/>
        <v>0</v>
      </c>
      <c r="E62" s="23">
        <v>0</v>
      </c>
      <c r="F62" s="23">
        <v>0</v>
      </c>
      <c r="G62" s="23">
        <f t="shared" si="45"/>
        <v>0</v>
      </c>
    </row>
    <row r="63" spans="1:7" x14ac:dyDescent="0.2">
      <c r="A63" s="16"/>
      <c r="B63" s="23"/>
      <c r="C63" s="23"/>
      <c r="D63" s="23"/>
      <c r="E63" s="23"/>
      <c r="F63" s="23"/>
      <c r="G63" s="23"/>
    </row>
    <row r="64" spans="1:7" x14ac:dyDescent="0.2">
      <c r="A64" s="16" t="s">
        <v>125</v>
      </c>
      <c r="B64" s="23">
        <v>0</v>
      </c>
      <c r="C64" s="23">
        <v>342000</v>
      </c>
      <c r="D64" s="23">
        <f t="shared" ref="D64" si="48">B64+C64</f>
        <v>342000</v>
      </c>
      <c r="E64" s="23">
        <v>342000</v>
      </c>
      <c r="F64" s="23">
        <v>342000</v>
      </c>
      <c r="G64" s="23">
        <f t="shared" ref="G64" si="49">D64-E64</f>
        <v>0</v>
      </c>
    </row>
    <row r="65" spans="1:7" x14ac:dyDescent="0.2">
      <c r="A65" s="16"/>
      <c r="B65" s="23"/>
      <c r="C65" s="23"/>
      <c r="D65" s="23"/>
      <c r="E65" s="23"/>
      <c r="F65" s="23"/>
      <c r="G65" s="23"/>
    </row>
    <row r="66" spans="1:7" x14ac:dyDescent="0.2">
      <c r="A66" s="8" t="s">
        <v>122</v>
      </c>
      <c r="B66" s="24">
        <f t="shared" ref="B66:G66" si="50">SUM(B50:B64)</f>
        <v>0</v>
      </c>
      <c r="C66" s="24">
        <f t="shared" si="50"/>
        <v>342000</v>
      </c>
      <c r="D66" s="24">
        <f t="shared" si="50"/>
        <v>342000</v>
      </c>
      <c r="E66" s="24">
        <f t="shared" si="50"/>
        <v>342000</v>
      </c>
      <c r="F66" s="24">
        <f t="shared" si="50"/>
        <v>342000</v>
      </c>
      <c r="G66" s="24">
        <f t="shared" si="50"/>
        <v>0</v>
      </c>
    </row>
    <row r="68" spans="1:7" x14ac:dyDescent="0.2">
      <c r="A68" s="1" t="s">
        <v>115</v>
      </c>
    </row>
  </sheetData>
  <sheetProtection formatCells="0" formatColumns="0" formatRows="0" insertRows="0" deleteRows="0" autoFilter="0"/>
  <mergeCells count="9">
    <mergeCell ref="G2:G3"/>
    <mergeCell ref="A1:G1"/>
    <mergeCell ref="A34:G34"/>
    <mergeCell ref="G47:G48"/>
    <mergeCell ref="G35:G36"/>
    <mergeCell ref="A46:G46"/>
    <mergeCell ref="B2:F2"/>
    <mergeCell ref="B35:F35"/>
    <mergeCell ref="B47:F47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8"/>
  <sheetViews>
    <sheetView showGridLines="0" zoomScaleNormal="100" workbookViewId="0">
      <selection activeCell="E15" sqref="E15"/>
    </sheetView>
  </sheetViews>
  <sheetFormatPr baseColWidth="10" defaultColWidth="12" defaultRowHeight="10.199999999999999" x14ac:dyDescent="0.2"/>
  <cols>
    <col min="1" max="1" width="47.7109375" style="1" customWidth="1"/>
    <col min="2" max="7" width="18.28515625" style="1" customWidth="1"/>
    <col min="8" max="16384" width="12" style="1"/>
  </cols>
  <sheetData>
    <row r="1" spans="1:7" ht="50.1" customHeight="1" x14ac:dyDescent="0.2">
      <c r="A1" s="37" t="s">
        <v>129</v>
      </c>
      <c r="B1" s="38"/>
      <c r="C1" s="38"/>
      <c r="D1" s="38"/>
      <c r="E1" s="38"/>
      <c r="F1" s="38"/>
      <c r="G1" s="39"/>
    </row>
    <row r="2" spans="1:7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7" ht="24.9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29" t="s">
        <v>0</v>
      </c>
      <c r="B5" s="23">
        <v>94679724.239999995</v>
      </c>
      <c r="C5" s="23">
        <v>10111520.289999999</v>
      </c>
      <c r="D5" s="23">
        <f>B5+C5</f>
        <v>104791244.53</v>
      </c>
      <c r="E5" s="23">
        <v>41697775.079999998</v>
      </c>
      <c r="F5" s="23">
        <v>41697775.079999998</v>
      </c>
      <c r="G5" s="23">
        <f>D5-E5</f>
        <v>63093469.450000003</v>
      </c>
    </row>
    <row r="6" spans="1:7" x14ac:dyDescent="0.2">
      <c r="A6" s="29"/>
      <c r="B6" s="23"/>
      <c r="C6" s="23"/>
      <c r="D6" s="23"/>
      <c r="E6" s="23"/>
      <c r="F6" s="23"/>
      <c r="G6" s="23"/>
    </row>
    <row r="7" spans="1:7" x14ac:dyDescent="0.2">
      <c r="A7" s="29" t="s">
        <v>1</v>
      </c>
      <c r="B7" s="23">
        <v>2351000</v>
      </c>
      <c r="C7" s="23">
        <v>20293511.32</v>
      </c>
      <c r="D7" s="23">
        <f>B7+C7</f>
        <v>22644511.32</v>
      </c>
      <c r="E7" s="23">
        <v>16592076.76</v>
      </c>
      <c r="F7" s="23">
        <v>16592076.76</v>
      </c>
      <c r="G7" s="23">
        <f>D7-E7</f>
        <v>6052434.5600000005</v>
      </c>
    </row>
    <row r="8" spans="1:7" x14ac:dyDescent="0.2">
      <c r="A8" s="29"/>
      <c r="B8" s="23"/>
      <c r="C8" s="23"/>
      <c r="D8" s="23"/>
      <c r="E8" s="23"/>
      <c r="F8" s="23"/>
      <c r="G8" s="23"/>
    </row>
    <row r="9" spans="1:7" x14ac:dyDescent="0.2">
      <c r="A9" s="29" t="s">
        <v>2</v>
      </c>
      <c r="B9" s="23">
        <v>0</v>
      </c>
      <c r="C9" s="23">
        <v>0</v>
      </c>
      <c r="D9" s="23">
        <f>B9+C9</f>
        <v>0</v>
      </c>
      <c r="E9" s="23">
        <v>0</v>
      </c>
      <c r="F9" s="23">
        <v>0</v>
      </c>
      <c r="G9" s="23">
        <f>D9-E9</f>
        <v>0</v>
      </c>
    </row>
    <row r="10" spans="1:7" x14ac:dyDescent="0.2">
      <c r="A10" s="29"/>
      <c r="B10" s="23"/>
      <c r="C10" s="23"/>
      <c r="D10" s="23"/>
      <c r="E10" s="23"/>
      <c r="F10" s="23"/>
      <c r="G10" s="23"/>
    </row>
    <row r="11" spans="1:7" x14ac:dyDescent="0.2">
      <c r="A11" s="29" t="s">
        <v>39</v>
      </c>
      <c r="B11" s="23">
        <v>20000</v>
      </c>
      <c r="C11" s="23">
        <v>0</v>
      </c>
      <c r="D11" s="23">
        <f>B11+C11</f>
        <v>20000</v>
      </c>
      <c r="E11" s="23">
        <v>5004.25</v>
      </c>
      <c r="F11" s="23">
        <v>5004.25</v>
      </c>
      <c r="G11" s="23">
        <f>D11-E11</f>
        <v>14995.75</v>
      </c>
    </row>
    <row r="12" spans="1:7" x14ac:dyDescent="0.2">
      <c r="A12" s="29"/>
      <c r="B12" s="23"/>
      <c r="C12" s="23"/>
      <c r="D12" s="23"/>
      <c r="E12" s="23"/>
      <c r="F12" s="23"/>
      <c r="G12" s="23"/>
    </row>
    <row r="13" spans="1:7" x14ac:dyDescent="0.2">
      <c r="A13" s="30" t="s">
        <v>36</v>
      </c>
      <c r="B13" s="23">
        <v>0</v>
      </c>
      <c r="C13" s="23">
        <v>0</v>
      </c>
      <c r="D13" s="23">
        <f>B13+C13</f>
        <v>0</v>
      </c>
      <c r="E13" s="23">
        <v>0</v>
      </c>
      <c r="F13" s="23">
        <v>0</v>
      </c>
      <c r="G13" s="23">
        <f>D13-E13</f>
        <v>0</v>
      </c>
    </row>
    <row r="14" spans="1:7" x14ac:dyDescent="0.2">
      <c r="A14" s="22"/>
      <c r="B14" s="25"/>
      <c r="C14" s="25"/>
      <c r="D14" s="25"/>
      <c r="E14" s="25"/>
      <c r="F14" s="25"/>
      <c r="G14" s="25"/>
    </row>
    <row r="15" spans="1:7" x14ac:dyDescent="0.2">
      <c r="A15" s="7" t="s">
        <v>122</v>
      </c>
      <c r="B15" s="26">
        <f t="shared" ref="B15:G15" si="0">SUM(B5+B7+B9+B11+B13)</f>
        <v>97050724.239999995</v>
      </c>
      <c r="C15" s="26">
        <f t="shared" si="0"/>
        <v>30405031.609999999</v>
      </c>
      <c r="D15" s="26">
        <f t="shared" si="0"/>
        <v>127455755.84999999</v>
      </c>
      <c r="E15" s="26">
        <f t="shared" si="0"/>
        <v>58294856.089999996</v>
      </c>
      <c r="F15" s="26">
        <f t="shared" si="0"/>
        <v>58294856.089999996</v>
      </c>
      <c r="G15" s="26">
        <f t="shared" si="0"/>
        <v>69160899.760000005</v>
      </c>
    </row>
    <row r="18" spans="1:1" x14ac:dyDescent="0.2">
      <c r="A18" s="1" t="s">
        <v>115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78"/>
  <sheetViews>
    <sheetView showGridLines="0" topLeftCell="B43" workbookViewId="0">
      <selection activeCell="E76" sqref="E76"/>
    </sheetView>
  </sheetViews>
  <sheetFormatPr baseColWidth="10" defaultColWidth="12" defaultRowHeight="10.199999999999999" x14ac:dyDescent="0.2"/>
  <cols>
    <col min="1" max="1" width="62.85546875" style="1" customWidth="1"/>
    <col min="2" max="2" width="18.28515625" style="1" customWidth="1"/>
    <col min="3" max="3" width="19.85546875" style="1" customWidth="1"/>
    <col min="4" max="7" width="18.28515625" style="1" customWidth="1"/>
    <col min="8" max="16384" width="12" style="1"/>
  </cols>
  <sheetData>
    <row r="1" spans="1:8" ht="60.6" customHeight="1" x14ac:dyDescent="0.2">
      <c r="A1" s="38" t="s">
        <v>128</v>
      </c>
      <c r="B1" s="38"/>
      <c r="C1" s="38"/>
      <c r="D1" s="38"/>
      <c r="E1" s="38"/>
      <c r="F1" s="38"/>
      <c r="G1" s="39"/>
    </row>
    <row r="2" spans="1:8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8" ht="24.9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8" x14ac:dyDescent="0.2">
      <c r="A4" s="9" t="s">
        <v>57</v>
      </c>
      <c r="B4" s="27">
        <f>SUM(B5:B11)</f>
        <v>44233103.609999999</v>
      </c>
      <c r="C4" s="27">
        <f>SUM(C5:C11)</f>
        <v>-1869383.5</v>
      </c>
      <c r="D4" s="27">
        <f>B4+C4</f>
        <v>42363720.109999999</v>
      </c>
      <c r="E4" s="27">
        <f>SUM(E5:E11)</f>
        <v>16645864.379999999</v>
      </c>
      <c r="F4" s="27">
        <f>SUM(F5:F11)</f>
        <v>16645864.379999999</v>
      </c>
      <c r="G4" s="27">
        <f>D4-E4</f>
        <v>25717855.73</v>
      </c>
    </row>
    <row r="5" spans="1:8" x14ac:dyDescent="0.2">
      <c r="A5" s="11" t="s">
        <v>61</v>
      </c>
      <c r="B5" s="23">
        <v>26744922.649999999</v>
      </c>
      <c r="C5" s="23">
        <v>-1462070.21</v>
      </c>
      <c r="D5" s="23">
        <f t="shared" ref="D5:D68" si="0">B5+C5</f>
        <v>25282852.439999998</v>
      </c>
      <c r="E5" s="23">
        <v>11935328.939999999</v>
      </c>
      <c r="F5" s="23">
        <v>11935328.939999999</v>
      </c>
      <c r="G5" s="23">
        <f t="shared" ref="G5:G68" si="1">D5-E5</f>
        <v>13347523.499999998</v>
      </c>
      <c r="H5" s="6">
        <v>1100</v>
      </c>
    </row>
    <row r="6" spans="1:8" x14ac:dyDescent="0.2">
      <c r="A6" s="11" t="s">
        <v>62</v>
      </c>
      <c r="B6" s="23">
        <v>4518408</v>
      </c>
      <c r="C6" s="23">
        <v>-52499.11</v>
      </c>
      <c r="D6" s="23">
        <f t="shared" si="0"/>
        <v>4465908.8899999997</v>
      </c>
      <c r="E6" s="23">
        <v>2231114.1</v>
      </c>
      <c r="F6" s="23">
        <v>2231114.1</v>
      </c>
      <c r="G6" s="23">
        <f t="shared" si="1"/>
        <v>2234794.7899999996</v>
      </c>
      <c r="H6" s="6">
        <v>1200</v>
      </c>
    </row>
    <row r="7" spans="1:8" x14ac:dyDescent="0.2">
      <c r="A7" s="11" t="s">
        <v>63</v>
      </c>
      <c r="B7" s="23">
        <v>5921674.2999999998</v>
      </c>
      <c r="C7" s="23">
        <v>0</v>
      </c>
      <c r="D7" s="23">
        <f t="shared" si="0"/>
        <v>5921674.2999999998</v>
      </c>
      <c r="E7" s="23">
        <v>553218.28</v>
      </c>
      <c r="F7" s="23">
        <v>553218.28</v>
      </c>
      <c r="G7" s="23">
        <f t="shared" si="1"/>
        <v>5368456.0199999996</v>
      </c>
      <c r="H7" s="6">
        <v>1300</v>
      </c>
    </row>
    <row r="8" spans="1:8" x14ac:dyDescent="0.2">
      <c r="A8" s="11" t="s">
        <v>33</v>
      </c>
      <c r="B8" s="23">
        <v>0</v>
      </c>
      <c r="C8" s="23">
        <v>5400.72</v>
      </c>
      <c r="D8" s="23">
        <f t="shared" si="0"/>
        <v>5400.72</v>
      </c>
      <c r="E8" s="23">
        <v>2250.3000000000002</v>
      </c>
      <c r="F8" s="23">
        <v>2250.3000000000002</v>
      </c>
      <c r="G8" s="23">
        <f t="shared" si="1"/>
        <v>3150.42</v>
      </c>
      <c r="H8" s="6">
        <v>1400</v>
      </c>
    </row>
    <row r="9" spans="1:8" x14ac:dyDescent="0.2">
      <c r="A9" s="11" t="s">
        <v>64</v>
      </c>
      <c r="B9" s="23">
        <v>7048098.6600000001</v>
      </c>
      <c r="C9" s="23">
        <v>-601714.9</v>
      </c>
      <c r="D9" s="23">
        <f t="shared" si="0"/>
        <v>6446383.7599999998</v>
      </c>
      <c r="E9" s="23">
        <v>1923952.76</v>
      </c>
      <c r="F9" s="23">
        <v>1923952.76</v>
      </c>
      <c r="G9" s="23">
        <f t="shared" si="1"/>
        <v>4522431</v>
      </c>
      <c r="H9" s="6">
        <v>1500</v>
      </c>
    </row>
    <row r="10" spans="1:8" x14ac:dyDescent="0.2">
      <c r="A10" s="11" t="s">
        <v>34</v>
      </c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  <c r="H10" s="6">
        <v>1600</v>
      </c>
    </row>
    <row r="11" spans="1:8" x14ac:dyDescent="0.2">
      <c r="A11" s="11" t="s">
        <v>65</v>
      </c>
      <c r="B11" s="23">
        <v>0</v>
      </c>
      <c r="C11" s="23">
        <v>241500</v>
      </c>
      <c r="D11" s="23">
        <f t="shared" si="0"/>
        <v>241500</v>
      </c>
      <c r="E11" s="23">
        <v>0</v>
      </c>
      <c r="F11" s="23">
        <v>0</v>
      </c>
      <c r="G11" s="23">
        <f t="shared" si="1"/>
        <v>241500</v>
      </c>
      <c r="H11" s="6">
        <v>1700</v>
      </c>
    </row>
    <row r="12" spans="1:8" x14ac:dyDescent="0.2">
      <c r="A12" s="9" t="s">
        <v>117</v>
      </c>
      <c r="B12" s="28">
        <f>SUM(B13:B21)</f>
        <v>5927489.6200000001</v>
      </c>
      <c r="C12" s="28">
        <f>SUM(C13:C21)</f>
        <v>3514779.17</v>
      </c>
      <c r="D12" s="28">
        <f t="shared" si="0"/>
        <v>9442268.7899999991</v>
      </c>
      <c r="E12" s="28">
        <f>SUM(E13:E21)</f>
        <v>3988318.5000000005</v>
      </c>
      <c r="F12" s="28">
        <f>SUM(F13:F21)</f>
        <v>3988318.5000000005</v>
      </c>
      <c r="G12" s="28">
        <f t="shared" si="1"/>
        <v>5453950.2899999991</v>
      </c>
      <c r="H12" s="10">
        <v>0</v>
      </c>
    </row>
    <row r="13" spans="1:8" x14ac:dyDescent="0.2">
      <c r="A13" s="11" t="s">
        <v>66</v>
      </c>
      <c r="B13" s="23">
        <v>664602.71</v>
      </c>
      <c r="C13" s="23">
        <v>192589.24</v>
      </c>
      <c r="D13" s="23">
        <f t="shared" si="0"/>
        <v>857191.95</v>
      </c>
      <c r="E13" s="23">
        <v>437002.1</v>
      </c>
      <c r="F13" s="23">
        <v>437002.1</v>
      </c>
      <c r="G13" s="23">
        <f t="shared" si="1"/>
        <v>420189.85</v>
      </c>
      <c r="H13" s="6">
        <v>2100</v>
      </c>
    </row>
    <row r="14" spans="1:8" x14ac:dyDescent="0.2">
      <c r="A14" s="11" t="s">
        <v>67</v>
      </c>
      <c r="B14" s="23">
        <v>701500</v>
      </c>
      <c r="C14" s="23">
        <v>210070.3</v>
      </c>
      <c r="D14" s="23">
        <f t="shared" si="0"/>
        <v>911570.3</v>
      </c>
      <c r="E14" s="23">
        <v>457358.11</v>
      </c>
      <c r="F14" s="23">
        <v>457358.11</v>
      </c>
      <c r="G14" s="23">
        <f t="shared" si="1"/>
        <v>454212.19000000006</v>
      </c>
      <c r="H14" s="6">
        <v>2200</v>
      </c>
    </row>
    <row r="15" spans="1:8" x14ac:dyDescent="0.2">
      <c r="A15" s="11" t="s">
        <v>68</v>
      </c>
      <c r="B15" s="23">
        <v>0</v>
      </c>
      <c r="C15" s="23">
        <v>0</v>
      </c>
      <c r="D15" s="23">
        <f t="shared" si="0"/>
        <v>0</v>
      </c>
      <c r="E15" s="23">
        <v>0</v>
      </c>
      <c r="F15" s="23">
        <v>0</v>
      </c>
      <c r="G15" s="23">
        <f t="shared" si="1"/>
        <v>0</v>
      </c>
      <c r="H15" s="6">
        <v>2300</v>
      </c>
    </row>
    <row r="16" spans="1:8" x14ac:dyDescent="0.2">
      <c r="A16" s="11" t="s">
        <v>69</v>
      </c>
      <c r="B16" s="23">
        <v>1240385.44</v>
      </c>
      <c r="C16" s="23">
        <v>970038.45</v>
      </c>
      <c r="D16" s="23">
        <f t="shared" si="0"/>
        <v>2210423.8899999997</v>
      </c>
      <c r="E16" s="23">
        <v>1045739.12</v>
      </c>
      <c r="F16" s="23">
        <v>1045739.12</v>
      </c>
      <c r="G16" s="23">
        <f t="shared" si="1"/>
        <v>1164684.7699999996</v>
      </c>
      <c r="H16" s="6">
        <v>2400</v>
      </c>
    </row>
    <row r="17" spans="1:8" x14ac:dyDescent="0.2">
      <c r="A17" s="11" t="s">
        <v>70</v>
      </c>
      <c r="B17" s="23">
        <v>125000</v>
      </c>
      <c r="C17" s="23">
        <v>44782.5</v>
      </c>
      <c r="D17" s="23">
        <f t="shared" si="0"/>
        <v>169782.5</v>
      </c>
      <c r="E17" s="23">
        <v>59868.36</v>
      </c>
      <c r="F17" s="23">
        <v>59868.36</v>
      </c>
      <c r="G17" s="23">
        <f t="shared" si="1"/>
        <v>109914.14</v>
      </c>
      <c r="H17" s="6">
        <v>2500</v>
      </c>
    </row>
    <row r="18" spans="1:8" x14ac:dyDescent="0.2">
      <c r="A18" s="11" t="s">
        <v>71</v>
      </c>
      <c r="B18" s="23">
        <v>1807601.47</v>
      </c>
      <c r="C18" s="23">
        <v>1540004.11</v>
      </c>
      <c r="D18" s="23">
        <f t="shared" si="0"/>
        <v>3347605.58</v>
      </c>
      <c r="E18" s="23">
        <v>1382221.8</v>
      </c>
      <c r="F18" s="23">
        <v>1382221.8</v>
      </c>
      <c r="G18" s="23">
        <f t="shared" si="1"/>
        <v>1965383.78</v>
      </c>
      <c r="H18" s="6">
        <v>2600</v>
      </c>
    </row>
    <row r="19" spans="1:8" x14ac:dyDescent="0.2">
      <c r="A19" s="11" t="s">
        <v>72</v>
      </c>
      <c r="B19" s="23">
        <v>530000</v>
      </c>
      <c r="C19" s="23">
        <v>202318.33</v>
      </c>
      <c r="D19" s="23">
        <f t="shared" si="0"/>
        <v>732318.33</v>
      </c>
      <c r="E19" s="23">
        <v>101907.41</v>
      </c>
      <c r="F19" s="23">
        <v>101907.41</v>
      </c>
      <c r="G19" s="23">
        <f t="shared" si="1"/>
        <v>630410.91999999993</v>
      </c>
      <c r="H19" s="6">
        <v>2700</v>
      </c>
    </row>
    <row r="20" spans="1:8" x14ac:dyDescent="0.2">
      <c r="A20" s="11" t="s">
        <v>73</v>
      </c>
      <c r="B20" s="23">
        <v>0</v>
      </c>
      <c r="C20" s="23">
        <v>139980</v>
      </c>
      <c r="D20" s="23">
        <f t="shared" si="0"/>
        <v>139980</v>
      </c>
      <c r="E20" s="23">
        <v>0</v>
      </c>
      <c r="F20" s="23">
        <v>0</v>
      </c>
      <c r="G20" s="23">
        <f t="shared" si="1"/>
        <v>139980</v>
      </c>
      <c r="H20" s="6">
        <v>2800</v>
      </c>
    </row>
    <row r="21" spans="1:8" x14ac:dyDescent="0.2">
      <c r="A21" s="11" t="s">
        <v>74</v>
      </c>
      <c r="B21" s="23">
        <v>858400</v>
      </c>
      <c r="C21" s="23">
        <v>214996.24</v>
      </c>
      <c r="D21" s="23">
        <f t="shared" si="0"/>
        <v>1073396.24</v>
      </c>
      <c r="E21" s="23">
        <v>504221.6</v>
      </c>
      <c r="F21" s="23">
        <v>504221.6</v>
      </c>
      <c r="G21" s="23">
        <f t="shared" si="1"/>
        <v>569174.64</v>
      </c>
      <c r="H21" s="6">
        <v>2900</v>
      </c>
    </row>
    <row r="22" spans="1:8" x14ac:dyDescent="0.2">
      <c r="A22" s="9" t="s">
        <v>58</v>
      </c>
      <c r="B22" s="28">
        <f>SUM(B23:B31)</f>
        <v>18071085.009999998</v>
      </c>
      <c r="C22" s="28">
        <f>SUM(C23:C31)</f>
        <v>7373312.1799999997</v>
      </c>
      <c r="D22" s="28">
        <f t="shared" si="0"/>
        <v>25444397.189999998</v>
      </c>
      <c r="E22" s="28">
        <f>SUM(E23:E31)</f>
        <v>11847230.41</v>
      </c>
      <c r="F22" s="28">
        <f>SUM(F23:F31)</f>
        <v>11847230.41</v>
      </c>
      <c r="G22" s="28">
        <f t="shared" si="1"/>
        <v>13597166.779999997</v>
      </c>
      <c r="H22" s="10">
        <v>0</v>
      </c>
    </row>
    <row r="23" spans="1:8" x14ac:dyDescent="0.2">
      <c r="A23" s="11" t="s">
        <v>75</v>
      </c>
      <c r="B23" s="23">
        <v>4165000</v>
      </c>
      <c r="C23" s="23">
        <v>-467440.2</v>
      </c>
      <c r="D23" s="23">
        <f t="shared" si="0"/>
        <v>3697559.8</v>
      </c>
      <c r="E23" s="23">
        <v>2018171.44</v>
      </c>
      <c r="F23" s="23">
        <v>2018171.44</v>
      </c>
      <c r="G23" s="23">
        <f t="shared" si="1"/>
        <v>1679388.3599999999</v>
      </c>
      <c r="H23" s="6">
        <v>3100</v>
      </c>
    </row>
    <row r="24" spans="1:8" x14ac:dyDescent="0.2">
      <c r="A24" s="11" t="s">
        <v>76</v>
      </c>
      <c r="B24" s="23">
        <v>920000</v>
      </c>
      <c r="C24" s="23">
        <v>33707.089999999997</v>
      </c>
      <c r="D24" s="23">
        <f t="shared" si="0"/>
        <v>953707.09</v>
      </c>
      <c r="E24" s="23">
        <v>686022.28</v>
      </c>
      <c r="F24" s="23">
        <v>686022.28</v>
      </c>
      <c r="G24" s="23">
        <f t="shared" si="1"/>
        <v>267684.80999999994</v>
      </c>
      <c r="H24" s="6">
        <v>3200</v>
      </c>
    </row>
    <row r="25" spans="1:8" x14ac:dyDescent="0.2">
      <c r="A25" s="11" t="s">
        <v>77</v>
      </c>
      <c r="B25" s="23">
        <v>1541679</v>
      </c>
      <c r="C25" s="23">
        <v>606537.31999999995</v>
      </c>
      <c r="D25" s="23">
        <f t="shared" si="0"/>
        <v>2148216.3199999998</v>
      </c>
      <c r="E25" s="23">
        <v>891914.07</v>
      </c>
      <c r="F25" s="23">
        <v>891914.07</v>
      </c>
      <c r="G25" s="23">
        <f t="shared" si="1"/>
        <v>1256302.25</v>
      </c>
      <c r="H25" s="6">
        <v>3300</v>
      </c>
    </row>
    <row r="26" spans="1:8" x14ac:dyDescent="0.2">
      <c r="A26" s="11" t="s">
        <v>78</v>
      </c>
      <c r="B26" s="23">
        <v>974000</v>
      </c>
      <c r="C26" s="23">
        <v>156763.54999999999</v>
      </c>
      <c r="D26" s="23">
        <f t="shared" si="0"/>
        <v>1130763.55</v>
      </c>
      <c r="E26" s="23">
        <v>942880.64</v>
      </c>
      <c r="F26" s="23">
        <v>942880.64</v>
      </c>
      <c r="G26" s="23">
        <f t="shared" si="1"/>
        <v>187882.91000000003</v>
      </c>
      <c r="H26" s="6">
        <v>3400</v>
      </c>
    </row>
    <row r="27" spans="1:8" x14ac:dyDescent="0.2">
      <c r="A27" s="11" t="s">
        <v>79</v>
      </c>
      <c r="B27" s="23">
        <v>2740171.77</v>
      </c>
      <c r="C27" s="23">
        <v>1601578.67</v>
      </c>
      <c r="D27" s="23">
        <f t="shared" si="0"/>
        <v>4341750.4399999995</v>
      </c>
      <c r="E27" s="23">
        <v>2306744.7799999998</v>
      </c>
      <c r="F27" s="23">
        <v>2306744.7799999998</v>
      </c>
      <c r="G27" s="23">
        <f t="shared" si="1"/>
        <v>2035005.6599999997</v>
      </c>
      <c r="H27" s="6">
        <v>3500</v>
      </c>
    </row>
    <row r="28" spans="1:8" x14ac:dyDescent="0.2">
      <c r="A28" s="11" t="s">
        <v>126</v>
      </c>
      <c r="B28" s="23">
        <v>360000</v>
      </c>
      <c r="C28" s="23">
        <v>200000</v>
      </c>
      <c r="D28" s="23">
        <f t="shared" si="0"/>
        <v>560000</v>
      </c>
      <c r="E28" s="23">
        <v>277123.98</v>
      </c>
      <c r="F28" s="23">
        <v>277123.98</v>
      </c>
      <c r="G28" s="23">
        <f t="shared" si="1"/>
        <v>282876.02</v>
      </c>
      <c r="H28" s="6">
        <v>3600</v>
      </c>
    </row>
    <row r="29" spans="1:8" x14ac:dyDescent="0.2">
      <c r="A29" s="11" t="s">
        <v>80</v>
      </c>
      <c r="B29" s="23">
        <v>311000</v>
      </c>
      <c r="C29" s="23">
        <v>76945.83</v>
      </c>
      <c r="D29" s="23">
        <f t="shared" si="0"/>
        <v>387945.83</v>
      </c>
      <c r="E29" s="23">
        <v>131352.21</v>
      </c>
      <c r="F29" s="23">
        <v>131352.21</v>
      </c>
      <c r="G29" s="23">
        <f t="shared" si="1"/>
        <v>256593.62000000002</v>
      </c>
      <c r="H29" s="6">
        <v>3700</v>
      </c>
    </row>
    <row r="30" spans="1:8" x14ac:dyDescent="0.2">
      <c r="A30" s="11" t="s">
        <v>81</v>
      </c>
      <c r="B30" s="23">
        <v>6109234.2400000002</v>
      </c>
      <c r="C30" s="23">
        <v>5195152.63</v>
      </c>
      <c r="D30" s="23">
        <f t="shared" si="0"/>
        <v>11304386.870000001</v>
      </c>
      <c r="E30" s="23">
        <v>4145724.55</v>
      </c>
      <c r="F30" s="23">
        <v>4145724.55</v>
      </c>
      <c r="G30" s="23">
        <f t="shared" si="1"/>
        <v>7158662.3200000012</v>
      </c>
      <c r="H30" s="6">
        <v>3800</v>
      </c>
    </row>
    <row r="31" spans="1:8" x14ac:dyDescent="0.2">
      <c r="A31" s="11" t="s">
        <v>18</v>
      </c>
      <c r="B31" s="23">
        <v>950000</v>
      </c>
      <c r="C31" s="23">
        <v>-29932.71</v>
      </c>
      <c r="D31" s="23">
        <f t="shared" si="0"/>
        <v>920067.29</v>
      </c>
      <c r="E31" s="23">
        <v>447296.46</v>
      </c>
      <c r="F31" s="23">
        <v>447296.46</v>
      </c>
      <c r="G31" s="23">
        <f t="shared" si="1"/>
        <v>472770.83</v>
      </c>
      <c r="H31" s="6">
        <v>3900</v>
      </c>
    </row>
    <row r="32" spans="1:8" x14ac:dyDescent="0.2">
      <c r="A32" s="9" t="s">
        <v>118</v>
      </c>
      <c r="B32" s="28">
        <f>SUM(B33:B41)</f>
        <v>12820000</v>
      </c>
      <c r="C32" s="28">
        <f>SUM(C33:C41)</f>
        <v>2745900.34</v>
      </c>
      <c r="D32" s="28">
        <f t="shared" si="0"/>
        <v>15565900.34</v>
      </c>
      <c r="E32" s="28">
        <f>SUM(E33:E41)</f>
        <v>9221366.0399999991</v>
      </c>
      <c r="F32" s="28">
        <f>SUM(F33:F41)</f>
        <v>9221366.0399999991</v>
      </c>
      <c r="G32" s="28">
        <f t="shared" si="1"/>
        <v>6344534.3000000007</v>
      </c>
      <c r="H32" s="10">
        <v>0</v>
      </c>
    </row>
    <row r="33" spans="1:8" x14ac:dyDescent="0.2">
      <c r="A33" s="11" t="s">
        <v>82</v>
      </c>
      <c r="B33" s="23">
        <v>0</v>
      </c>
      <c r="C33" s="23">
        <v>342000</v>
      </c>
      <c r="D33" s="23">
        <f t="shared" si="0"/>
        <v>342000</v>
      </c>
      <c r="E33" s="23">
        <v>342000</v>
      </c>
      <c r="F33" s="23">
        <v>342000</v>
      </c>
      <c r="G33" s="23">
        <f t="shared" si="1"/>
        <v>0</v>
      </c>
      <c r="H33" s="6">
        <v>4100</v>
      </c>
    </row>
    <row r="34" spans="1:8" x14ac:dyDescent="0.2">
      <c r="A34" s="11" t="s">
        <v>83</v>
      </c>
      <c r="B34" s="23">
        <v>4800000</v>
      </c>
      <c r="C34" s="23">
        <v>0</v>
      </c>
      <c r="D34" s="23">
        <f t="shared" si="0"/>
        <v>4800000</v>
      </c>
      <c r="E34" s="23">
        <v>2400000</v>
      </c>
      <c r="F34" s="23">
        <v>2400000</v>
      </c>
      <c r="G34" s="23">
        <f t="shared" si="1"/>
        <v>2400000</v>
      </c>
      <c r="H34" s="6">
        <v>4200</v>
      </c>
    </row>
    <row r="35" spans="1:8" x14ac:dyDescent="0.2">
      <c r="A35" s="11" t="s">
        <v>84</v>
      </c>
      <c r="B35" s="23">
        <v>0</v>
      </c>
      <c r="C35" s="23">
        <v>0</v>
      </c>
      <c r="D35" s="23">
        <f t="shared" si="0"/>
        <v>0</v>
      </c>
      <c r="E35" s="23">
        <v>0</v>
      </c>
      <c r="F35" s="23">
        <v>0</v>
      </c>
      <c r="G35" s="23">
        <f t="shared" si="1"/>
        <v>0</v>
      </c>
      <c r="H35" s="6">
        <v>4300</v>
      </c>
    </row>
    <row r="36" spans="1:8" x14ac:dyDescent="0.2">
      <c r="A36" s="11" t="s">
        <v>85</v>
      </c>
      <c r="B36" s="23">
        <v>8000000</v>
      </c>
      <c r="C36" s="23">
        <v>2403900.34</v>
      </c>
      <c r="D36" s="23">
        <f t="shared" si="0"/>
        <v>10403900.34</v>
      </c>
      <c r="E36" s="23">
        <v>6474361.79</v>
      </c>
      <c r="F36" s="23">
        <v>6474361.79</v>
      </c>
      <c r="G36" s="23">
        <f t="shared" si="1"/>
        <v>3929538.55</v>
      </c>
      <c r="H36" s="6">
        <v>4400</v>
      </c>
    </row>
    <row r="37" spans="1:8" x14ac:dyDescent="0.2">
      <c r="A37" s="11" t="s">
        <v>39</v>
      </c>
      <c r="B37" s="23">
        <v>20000</v>
      </c>
      <c r="C37" s="23">
        <v>0</v>
      </c>
      <c r="D37" s="23">
        <f t="shared" si="0"/>
        <v>20000</v>
      </c>
      <c r="E37" s="23">
        <v>5004.25</v>
      </c>
      <c r="F37" s="23">
        <v>5004.25</v>
      </c>
      <c r="G37" s="23">
        <f t="shared" si="1"/>
        <v>14995.75</v>
      </c>
      <c r="H37" s="6">
        <v>4500</v>
      </c>
    </row>
    <row r="38" spans="1:8" x14ac:dyDescent="0.2">
      <c r="A38" s="11" t="s">
        <v>86</v>
      </c>
      <c r="B38" s="23">
        <v>0</v>
      </c>
      <c r="C38" s="23">
        <v>0</v>
      </c>
      <c r="D38" s="23">
        <f t="shared" si="0"/>
        <v>0</v>
      </c>
      <c r="E38" s="23">
        <v>0</v>
      </c>
      <c r="F38" s="23">
        <v>0</v>
      </c>
      <c r="G38" s="23">
        <f t="shared" si="1"/>
        <v>0</v>
      </c>
      <c r="H38" s="6">
        <v>4600</v>
      </c>
    </row>
    <row r="39" spans="1:8" x14ac:dyDescent="0.2">
      <c r="A39" s="11" t="s">
        <v>87</v>
      </c>
      <c r="B39" s="23">
        <v>0</v>
      </c>
      <c r="C39" s="23">
        <v>0</v>
      </c>
      <c r="D39" s="23">
        <f t="shared" si="0"/>
        <v>0</v>
      </c>
      <c r="E39" s="23">
        <v>0</v>
      </c>
      <c r="F39" s="23">
        <v>0</v>
      </c>
      <c r="G39" s="23">
        <f t="shared" si="1"/>
        <v>0</v>
      </c>
      <c r="H39" s="6">
        <v>4700</v>
      </c>
    </row>
    <row r="40" spans="1:8" x14ac:dyDescent="0.2">
      <c r="A40" s="11" t="s">
        <v>35</v>
      </c>
      <c r="B40" s="23">
        <v>0</v>
      </c>
      <c r="C40" s="23">
        <v>0</v>
      </c>
      <c r="D40" s="23">
        <f t="shared" si="0"/>
        <v>0</v>
      </c>
      <c r="E40" s="23">
        <v>0</v>
      </c>
      <c r="F40" s="23">
        <v>0</v>
      </c>
      <c r="G40" s="23">
        <f t="shared" si="1"/>
        <v>0</v>
      </c>
      <c r="H40" s="6">
        <v>4800</v>
      </c>
    </row>
    <row r="41" spans="1:8" x14ac:dyDescent="0.2">
      <c r="A41" s="11" t="s">
        <v>88</v>
      </c>
      <c r="B41" s="23">
        <v>0</v>
      </c>
      <c r="C41" s="23">
        <v>0</v>
      </c>
      <c r="D41" s="23">
        <f t="shared" si="0"/>
        <v>0</v>
      </c>
      <c r="E41" s="23">
        <v>0</v>
      </c>
      <c r="F41" s="23">
        <v>0</v>
      </c>
      <c r="G41" s="23">
        <f t="shared" si="1"/>
        <v>0</v>
      </c>
      <c r="H41" s="6">
        <v>4900</v>
      </c>
    </row>
    <row r="42" spans="1:8" x14ac:dyDescent="0.2">
      <c r="A42" s="9" t="s">
        <v>119</v>
      </c>
      <c r="B42" s="28">
        <f>SUM(B43:B51)</f>
        <v>351000</v>
      </c>
      <c r="C42" s="28">
        <f>SUM(C43:C51)</f>
        <v>3162182</v>
      </c>
      <c r="D42" s="28">
        <f t="shared" si="0"/>
        <v>3513182</v>
      </c>
      <c r="E42" s="28">
        <f>SUM(E43:E51)</f>
        <v>2066250</v>
      </c>
      <c r="F42" s="28">
        <f>SUM(F43:F51)</f>
        <v>2066250</v>
      </c>
      <c r="G42" s="28">
        <f t="shared" si="1"/>
        <v>1446932</v>
      </c>
      <c r="H42" s="10">
        <v>0</v>
      </c>
    </row>
    <row r="43" spans="1:8" x14ac:dyDescent="0.2">
      <c r="A43" s="3" t="s">
        <v>89</v>
      </c>
      <c r="B43" s="23">
        <v>316000</v>
      </c>
      <c r="C43" s="23">
        <v>396834</v>
      </c>
      <c r="D43" s="23">
        <f t="shared" si="0"/>
        <v>712834</v>
      </c>
      <c r="E43" s="23">
        <v>488522</v>
      </c>
      <c r="F43" s="23">
        <v>488522</v>
      </c>
      <c r="G43" s="23">
        <f t="shared" si="1"/>
        <v>224312</v>
      </c>
      <c r="H43" s="6">
        <v>5100</v>
      </c>
    </row>
    <row r="44" spans="1:8" x14ac:dyDescent="0.2">
      <c r="A44" s="11" t="s">
        <v>90</v>
      </c>
      <c r="B44" s="23">
        <v>0</v>
      </c>
      <c r="C44" s="23">
        <v>37630</v>
      </c>
      <c r="D44" s="23">
        <f t="shared" si="0"/>
        <v>37630</v>
      </c>
      <c r="E44" s="23">
        <v>13500</v>
      </c>
      <c r="F44" s="23">
        <v>13500</v>
      </c>
      <c r="G44" s="23">
        <f t="shared" si="1"/>
        <v>24130</v>
      </c>
      <c r="H44" s="6">
        <v>5200</v>
      </c>
    </row>
    <row r="45" spans="1:8" x14ac:dyDescent="0.2">
      <c r="A45" s="11" t="s">
        <v>91</v>
      </c>
      <c r="B45" s="23">
        <v>0</v>
      </c>
      <c r="C45" s="23">
        <v>45000</v>
      </c>
      <c r="D45" s="23">
        <f t="shared" si="0"/>
        <v>45000</v>
      </c>
      <c r="E45" s="23">
        <v>0</v>
      </c>
      <c r="F45" s="23">
        <v>0</v>
      </c>
      <c r="G45" s="23">
        <f t="shared" si="1"/>
        <v>45000</v>
      </c>
      <c r="H45" s="6">
        <v>5300</v>
      </c>
    </row>
    <row r="46" spans="1:8" x14ac:dyDescent="0.2">
      <c r="A46" s="11" t="s">
        <v>92</v>
      </c>
      <c r="B46" s="23">
        <v>0</v>
      </c>
      <c r="C46" s="23">
        <v>2543190</v>
      </c>
      <c r="D46" s="23">
        <f t="shared" si="0"/>
        <v>2543190</v>
      </c>
      <c r="E46" s="23">
        <v>1432100</v>
      </c>
      <c r="F46" s="23">
        <v>1432100</v>
      </c>
      <c r="G46" s="23">
        <f t="shared" si="1"/>
        <v>1111090</v>
      </c>
      <c r="H46" s="6">
        <v>5400</v>
      </c>
    </row>
    <row r="47" spans="1:8" x14ac:dyDescent="0.2">
      <c r="A47" s="11" t="s">
        <v>93</v>
      </c>
      <c r="B47" s="23">
        <v>0</v>
      </c>
      <c r="C47" s="23">
        <v>0</v>
      </c>
      <c r="D47" s="23">
        <f t="shared" si="0"/>
        <v>0</v>
      </c>
      <c r="E47" s="23">
        <v>0</v>
      </c>
      <c r="F47" s="23">
        <v>0</v>
      </c>
      <c r="G47" s="23">
        <f t="shared" si="1"/>
        <v>0</v>
      </c>
      <c r="H47" s="6">
        <v>5500</v>
      </c>
    </row>
    <row r="48" spans="1:8" x14ac:dyDescent="0.2">
      <c r="A48" s="11" t="s">
        <v>94</v>
      </c>
      <c r="B48" s="23">
        <v>35000</v>
      </c>
      <c r="C48" s="23">
        <v>33940</v>
      </c>
      <c r="D48" s="23">
        <f t="shared" si="0"/>
        <v>68940</v>
      </c>
      <c r="E48" s="23">
        <v>26540</v>
      </c>
      <c r="F48" s="23">
        <v>26540</v>
      </c>
      <c r="G48" s="23">
        <f t="shared" si="1"/>
        <v>42400</v>
      </c>
      <c r="H48" s="6">
        <v>5600</v>
      </c>
    </row>
    <row r="49" spans="1:8" x14ac:dyDescent="0.2">
      <c r="A49" s="11" t="s">
        <v>95</v>
      </c>
      <c r="B49" s="23">
        <v>0</v>
      </c>
      <c r="C49" s="23">
        <v>0</v>
      </c>
      <c r="D49" s="23">
        <f t="shared" si="0"/>
        <v>0</v>
      </c>
      <c r="E49" s="23">
        <v>0</v>
      </c>
      <c r="F49" s="23">
        <v>0</v>
      </c>
      <c r="G49" s="23">
        <f t="shared" si="1"/>
        <v>0</v>
      </c>
      <c r="H49" s="6">
        <v>5700</v>
      </c>
    </row>
    <row r="50" spans="1:8" x14ac:dyDescent="0.2">
      <c r="A50" s="11" t="s">
        <v>96</v>
      </c>
      <c r="B50" s="23">
        <v>0</v>
      </c>
      <c r="C50" s="23">
        <v>0</v>
      </c>
      <c r="D50" s="23">
        <f t="shared" si="0"/>
        <v>0</v>
      </c>
      <c r="E50" s="23">
        <v>0</v>
      </c>
      <c r="F50" s="23">
        <v>0</v>
      </c>
      <c r="G50" s="23">
        <f t="shared" si="1"/>
        <v>0</v>
      </c>
      <c r="H50" s="6">
        <v>5800</v>
      </c>
    </row>
    <row r="51" spans="1:8" x14ac:dyDescent="0.2">
      <c r="A51" s="11" t="s">
        <v>97</v>
      </c>
      <c r="B51" s="23">
        <v>0</v>
      </c>
      <c r="C51" s="23">
        <v>105588</v>
      </c>
      <c r="D51" s="23">
        <f t="shared" si="0"/>
        <v>105588</v>
      </c>
      <c r="E51" s="23">
        <v>105588</v>
      </c>
      <c r="F51" s="23">
        <v>105588</v>
      </c>
      <c r="G51" s="23">
        <f t="shared" si="1"/>
        <v>0</v>
      </c>
      <c r="H51" s="6">
        <v>5900</v>
      </c>
    </row>
    <row r="52" spans="1:8" x14ac:dyDescent="0.2">
      <c r="A52" s="9" t="s">
        <v>59</v>
      </c>
      <c r="B52" s="28">
        <f>SUM(B53:B55)</f>
        <v>2000000</v>
      </c>
      <c r="C52" s="28">
        <f>SUM(C53:C55)</f>
        <v>17131329.32</v>
      </c>
      <c r="D52" s="28">
        <f t="shared" si="0"/>
        <v>19131329.32</v>
      </c>
      <c r="E52" s="28">
        <f>SUM(E53:E55)</f>
        <v>14525826.76</v>
      </c>
      <c r="F52" s="28">
        <f>SUM(F53:F55)</f>
        <v>14525826.76</v>
      </c>
      <c r="G52" s="28">
        <f t="shared" si="1"/>
        <v>4605502.5600000005</v>
      </c>
      <c r="H52" s="10">
        <v>0</v>
      </c>
    </row>
    <row r="53" spans="1:8" x14ac:dyDescent="0.2">
      <c r="A53" s="11" t="s">
        <v>98</v>
      </c>
      <c r="B53" s="23">
        <v>2000000</v>
      </c>
      <c r="C53" s="23">
        <v>17131329.32</v>
      </c>
      <c r="D53" s="23">
        <f t="shared" si="0"/>
        <v>19131329.32</v>
      </c>
      <c r="E53" s="23">
        <v>14525826.76</v>
      </c>
      <c r="F53" s="23">
        <v>14525826.76</v>
      </c>
      <c r="G53" s="23">
        <f t="shared" si="1"/>
        <v>4605502.5600000005</v>
      </c>
      <c r="H53" s="6">
        <v>6100</v>
      </c>
    </row>
    <row r="54" spans="1:8" x14ac:dyDescent="0.2">
      <c r="A54" s="11" t="s">
        <v>99</v>
      </c>
      <c r="B54" s="23">
        <v>0</v>
      </c>
      <c r="C54" s="23">
        <v>0</v>
      </c>
      <c r="D54" s="23">
        <f t="shared" si="0"/>
        <v>0</v>
      </c>
      <c r="E54" s="23">
        <v>0</v>
      </c>
      <c r="F54" s="23">
        <v>0</v>
      </c>
      <c r="G54" s="23">
        <f t="shared" si="1"/>
        <v>0</v>
      </c>
      <c r="H54" s="6">
        <v>6200</v>
      </c>
    </row>
    <row r="55" spans="1:8" x14ac:dyDescent="0.2">
      <c r="A55" s="11" t="s">
        <v>100</v>
      </c>
      <c r="B55" s="23">
        <v>0</v>
      </c>
      <c r="C55" s="23">
        <v>0</v>
      </c>
      <c r="D55" s="23">
        <f t="shared" si="0"/>
        <v>0</v>
      </c>
      <c r="E55" s="23">
        <v>0</v>
      </c>
      <c r="F55" s="23">
        <v>0</v>
      </c>
      <c r="G55" s="23">
        <f t="shared" si="1"/>
        <v>0</v>
      </c>
      <c r="H55" s="6">
        <v>6300</v>
      </c>
    </row>
    <row r="56" spans="1:8" x14ac:dyDescent="0.2">
      <c r="A56" s="9" t="s">
        <v>120</v>
      </c>
      <c r="B56" s="28">
        <f>SUM(B57:B63)</f>
        <v>13648046</v>
      </c>
      <c r="C56" s="28">
        <f>SUM(C57:C63)</f>
        <v>-1653087.9</v>
      </c>
      <c r="D56" s="28">
        <f t="shared" si="0"/>
        <v>11994958.1</v>
      </c>
      <c r="E56" s="28">
        <f>SUM(E57:E63)</f>
        <v>0</v>
      </c>
      <c r="F56" s="28">
        <f>SUM(F57:F63)</f>
        <v>0</v>
      </c>
      <c r="G56" s="28">
        <f t="shared" si="1"/>
        <v>11994958.1</v>
      </c>
      <c r="H56" s="10">
        <v>0</v>
      </c>
    </row>
    <row r="57" spans="1:8" x14ac:dyDescent="0.2">
      <c r="A57" s="11" t="s">
        <v>127</v>
      </c>
      <c r="B57" s="23">
        <v>0</v>
      </c>
      <c r="C57" s="23">
        <v>0</v>
      </c>
      <c r="D57" s="23">
        <f t="shared" si="0"/>
        <v>0</v>
      </c>
      <c r="E57" s="23">
        <v>0</v>
      </c>
      <c r="F57" s="23">
        <v>0</v>
      </c>
      <c r="G57" s="23">
        <f t="shared" si="1"/>
        <v>0</v>
      </c>
      <c r="H57" s="6">
        <v>7100</v>
      </c>
    </row>
    <row r="58" spans="1:8" x14ac:dyDescent="0.2">
      <c r="A58" s="11" t="s">
        <v>101</v>
      </c>
      <c r="B58" s="23">
        <v>0</v>
      </c>
      <c r="C58" s="23">
        <v>0</v>
      </c>
      <c r="D58" s="23">
        <f t="shared" si="0"/>
        <v>0</v>
      </c>
      <c r="E58" s="23">
        <v>0</v>
      </c>
      <c r="F58" s="23">
        <v>0</v>
      </c>
      <c r="G58" s="23">
        <f t="shared" si="1"/>
        <v>0</v>
      </c>
      <c r="H58" s="6">
        <v>7200</v>
      </c>
    </row>
    <row r="59" spans="1:8" x14ac:dyDescent="0.2">
      <c r="A59" s="11" t="s">
        <v>102</v>
      </c>
      <c r="B59" s="23">
        <v>0</v>
      </c>
      <c r="C59" s="23">
        <v>0</v>
      </c>
      <c r="D59" s="23">
        <f t="shared" si="0"/>
        <v>0</v>
      </c>
      <c r="E59" s="23">
        <v>0</v>
      </c>
      <c r="F59" s="23">
        <v>0</v>
      </c>
      <c r="G59" s="23">
        <f t="shared" si="1"/>
        <v>0</v>
      </c>
      <c r="H59" s="6">
        <v>7300</v>
      </c>
    </row>
    <row r="60" spans="1:8" x14ac:dyDescent="0.2">
      <c r="A60" s="11" t="s">
        <v>103</v>
      </c>
      <c r="B60" s="23">
        <v>0</v>
      </c>
      <c r="C60" s="23">
        <v>0</v>
      </c>
      <c r="D60" s="23">
        <f t="shared" si="0"/>
        <v>0</v>
      </c>
      <c r="E60" s="23">
        <v>0</v>
      </c>
      <c r="F60" s="23">
        <v>0</v>
      </c>
      <c r="G60" s="23">
        <f t="shared" si="1"/>
        <v>0</v>
      </c>
      <c r="H60" s="6">
        <v>7400</v>
      </c>
    </row>
    <row r="61" spans="1:8" x14ac:dyDescent="0.2">
      <c r="A61" s="11" t="s">
        <v>104</v>
      </c>
      <c r="B61" s="23">
        <v>0</v>
      </c>
      <c r="C61" s="23">
        <v>0</v>
      </c>
      <c r="D61" s="23">
        <f t="shared" si="0"/>
        <v>0</v>
      </c>
      <c r="E61" s="23">
        <v>0</v>
      </c>
      <c r="F61" s="23">
        <v>0</v>
      </c>
      <c r="G61" s="23">
        <f t="shared" si="1"/>
        <v>0</v>
      </c>
      <c r="H61" s="6">
        <v>7500</v>
      </c>
    </row>
    <row r="62" spans="1:8" x14ac:dyDescent="0.2">
      <c r="A62" s="11" t="s">
        <v>105</v>
      </c>
      <c r="B62" s="23">
        <v>0</v>
      </c>
      <c r="C62" s="23">
        <v>0</v>
      </c>
      <c r="D62" s="23">
        <f t="shared" si="0"/>
        <v>0</v>
      </c>
      <c r="E62" s="23">
        <v>0</v>
      </c>
      <c r="F62" s="23">
        <v>0</v>
      </c>
      <c r="G62" s="23">
        <f t="shared" si="1"/>
        <v>0</v>
      </c>
      <c r="H62" s="6">
        <v>7600</v>
      </c>
    </row>
    <row r="63" spans="1:8" x14ac:dyDescent="0.2">
      <c r="A63" s="11" t="s">
        <v>106</v>
      </c>
      <c r="B63" s="23">
        <v>13648046</v>
      </c>
      <c r="C63" s="23">
        <v>-1653087.9</v>
      </c>
      <c r="D63" s="23">
        <f t="shared" si="0"/>
        <v>11994958.1</v>
      </c>
      <c r="E63" s="23">
        <v>0</v>
      </c>
      <c r="F63" s="23">
        <v>0</v>
      </c>
      <c r="G63" s="23">
        <f t="shared" si="1"/>
        <v>11994958.1</v>
      </c>
      <c r="H63" s="6">
        <v>7900</v>
      </c>
    </row>
    <row r="64" spans="1:8" x14ac:dyDescent="0.2">
      <c r="A64" s="9" t="s">
        <v>121</v>
      </c>
      <c r="B64" s="28">
        <f>SUM(B65:B67)</f>
        <v>0</v>
      </c>
      <c r="C64" s="28">
        <f>SUM(C65:C67)</f>
        <v>0</v>
      </c>
      <c r="D64" s="28">
        <f t="shared" si="0"/>
        <v>0</v>
      </c>
      <c r="E64" s="28">
        <f>SUM(E65:E67)</f>
        <v>0</v>
      </c>
      <c r="F64" s="28">
        <f>SUM(F65:F67)</f>
        <v>0</v>
      </c>
      <c r="G64" s="28">
        <f t="shared" si="1"/>
        <v>0</v>
      </c>
      <c r="H64" s="10">
        <v>0</v>
      </c>
    </row>
    <row r="65" spans="1:8" x14ac:dyDescent="0.2">
      <c r="A65" s="11" t="s">
        <v>36</v>
      </c>
      <c r="B65" s="23">
        <v>0</v>
      </c>
      <c r="C65" s="23">
        <v>0</v>
      </c>
      <c r="D65" s="23">
        <f t="shared" si="0"/>
        <v>0</v>
      </c>
      <c r="E65" s="23">
        <v>0</v>
      </c>
      <c r="F65" s="23">
        <v>0</v>
      </c>
      <c r="G65" s="23">
        <f t="shared" si="1"/>
        <v>0</v>
      </c>
      <c r="H65" s="6">
        <v>8100</v>
      </c>
    </row>
    <row r="66" spans="1:8" x14ac:dyDescent="0.2">
      <c r="A66" s="11" t="s">
        <v>37</v>
      </c>
      <c r="B66" s="23">
        <v>0</v>
      </c>
      <c r="C66" s="23">
        <v>0</v>
      </c>
      <c r="D66" s="23">
        <f t="shared" si="0"/>
        <v>0</v>
      </c>
      <c r="E66" s="23">
        <v>0</v>
      </c>
      <c r="F66" s="23">
        <v>0</v>
      </c>
      <c r="G66" s="23">
        <f t="shared" si="1"/>
        <v>0</v>
      </c>
      <c r="H66" s="6">
        <v>8300</v>
      </c>
    </row>
    <row r="67" spans="1:8" x14ac:dyDescent="0.2">
      <c r="A67" s="11" t="s">
        <v>38</v>
      </c>
      <c r="B67" s="23">
        <v>0</v>
      </c>
      <c r="C67" s="23">
        <v>0</v>
      </c>
      <c r="D67" s="23">
        <f t="shared" si="0"/>
        <v>0</v>
      </c>
      <c r="E67" s="23">
        <v>0</v>
      </c>
      <c r="F67" s="23">
        <v>0</v>
      </c>
      <c r="G67" s="23">
        <f t="shared" si="1"/>
        <v>0</v>
      </c>
      <c r="H67" s="6">
        <v>8500</v>
      </c>
    </row>
    <row r="68" spans="1:8" x14ac:dyDescent="0.2">
      <c r="A68" s="9" t="s">
        <v>60</v>
      </c>
      <c r="B68" s="28">
        <f>SUM(B69:B75)</f>
        <v>0</v>
      </c>
      <c r="C68" s="28">
        <f>SUM(C69:C75)</f>
        <v>0</v>
      </c>
      <c r="D68" s="28">
        <f t="shared" si="0"/>
        <v>0</v>
      </c>
      <c r="E68" s="28">
        <f>SUM(E69:E75)</f>
        <v>0</v>
      </c>
      <c r="F68" s="28">
        <f>SUM(F69:F75)</f>
        <v>0</v>
      </c>
      <c r="G68" s="28">
        <f t="shared" si="1"/>
        <v>0</v>
      </c>
      <c r="H68" s="10">
        <v>0</v>
      </c>
    </row>
    <row r="69" spans="1:8" x14ac:dyDescent="0.2">
      <c r="A69" s="11" t="s">
        <v>107</v>
      </c>
      <c r="B69" s="23">
        <v>0</v>
      </c>
      <c r="C69" s="23">
        <v>0</v>
      </c>
      <c r="D69" s="23">
        <f t="shared" ref="D69:D75" si="2">B69+C69</f>
        <v>0</v>
      </c>
      <c r="E69" s="23">
        <v>0</v>
      </c>
      <c r="F69" s="23">
        <v>0</v>
      </c>
      <c r="G69" s="23">
        <f t="shared" ref="G69:G75" si="3">D69-E69</f>
        <v>0</v>
      </c>
      <c r="H69" s="6">
        <v>9100</v>
      </c>
    </row>
    <row r="70" spans="1:8" x14ac:dyDescent="0.2">
      <c r="A70" s="11" t="s">
        <v>108</v>
      </c>
      <c r="B70" s="23">
        <v>0</v>
      </c>
      <c r="C70" s="23">
        <v>0</v>
      </c>
      <c r="D70" s="23">
        <f t="shared" si="2"/>
        <v>0</v>
      </c>
      <c r="E70" s="23">
        <v>0</v>
      </c>
      <c r="F70" s="23">
        <v>0</v>
      </c>
      <c r="G70" s="23">
        <f t="shared" si="3"/>
        <v>0</v>
      </c>
      <c r="H70" s="6">
        <v>9200</v>
      </c>
    </row>
    <row r="71" spans="1:8" x14ac:dyDescent="0.2">
      <c r="A71" s="11" t="s">
        <v>109</v>
      </c>
      <c r="B71" s="23">
        <v>0</v>
      </c>
      <c r="C71" s="23">
        <v>0</v>
      </c>
      <c r="D71" s="23">
        <f t="shared" si="2"/>
        <v>0</v>
      </c>
      <c r="E71" s="23">
        <v>0</v>
      </c>
      <c r="F71" s="23">
        <v>0</v>
      </c>
      <c r="G71" s="23">
        <f t="shared" si="3"/>
        <v>0</v>
      </c>
      <c r="H71" s="6">
        <v>9300</v>
      </c>
    </row>
    <row r="72" spans="1:8" x14ac:dyDescent="0.2">
      <c r="A72" s="11" t="s">
        <v>110</v>
      </c>
      <c r="B72" s="23">
        <v>0</v>
      </c>
      <c r="C72" s="23">
        <v>0</v>
      </c>
      <c r="D72" s="23">
        <f t="shared" si="2"/>
        <v>0</v>
      </c>
      <c r="E72" s="23">
        <v>0</v>
      </c>
      <c r="F72" s="23">
        <v>0</v>
      </c>
      <c r="G72" s="23">
        <f t="shared" si="3"/>
        <v>0</v>
      </c>
      <c r="H72" s="6">
        <v>9400</v>
      </c>
    </row>
    <row r="73" spans="1:8" x14ac:dyDescent="0.2">
      <c r="A73" s="11" t="s">
        <v>111</v>
      </c>
      <c r="B73" s="23">
        <v>0</v>
      </c>
      <c r="C73" s="23">
        <v>0</v>
      </c>
      <c r="D73" s="23">
        <f t="shared" si="2"/>
        <v>0</v>
      </c>
      <c r="E73" s="23">
        <v>0</v>
      </c>
      <c r="F73" s="23">
        <v>0</v>
      </c>
      <c r="G73" s="23">
        <f t="shared" si="3"/>
        <v>0</v>
      </c>
      <c r="H73" s="6">
        <v>9500</v>
      </c>
    </row>
    <row r="74" spans="1:8" x14ac:dyDescent="0.2">
      <c r="A74" s="11" t="s">
        <v>112</v>
      </c>
      <c r="B74" s="23">
        <v>0</v>
      </c>
      <c r="C74" s="23">
        <v>0</v>
      </c>
      <c r="D74" s="23">
        <f t="shared" si="2"/>
        <v>0</v>
      </c>
      <c r="E74" s="23">
        <v>0</v>
      </c>
      <c r="F74" s="23">
        <v>0</v>
      </c>
      <c r="G74" s="23">
        <f t="shared" si="3"/>
        <v>0</v>
      </c>
      <c r="H74" s="6">
        <v>9600</v>
      </c>
    </row>
    <row r="75" spans="1:8" x14ac:dyDescent="0.2">
      <c r="A75" s="12" t="s">
        <v>113</v>
      </c>
      <c r="B75" s="25">
        <v>0</v>
      </c>
      <c r="C75" s="25">
        <v>0</v>
      </c>
      <c r="D75" s="25">
        <f t="shared" si="2"/>
        <v>0</v>
      </c>
      <c r="E75" s="25">
        <v>0</v>
      </c>
      <c r="F75" s="25">
        <v>0</v>
      </c>
      <c r="G75" s="25">
        <f t="shared" si="3"/>
        <v>0</v>
      </c>
      <c r="H75" s="6">
        <v>9900</v>
      </c>
    </row>
    <row r="76" spans="1:8" x14ac:dyDescent="0.2">
      <c r="A76" s="7" t="s">
        <v>122</v>
      </c>
      <c r="B76" s="26">
        <f t="shared" ref="B76:G76" si="4">SUM(B4+B12+B22+B32+B42+B52+B56+B64+B68)</f>
        <v>97050724.239999995</v>
      </c>
      <c r="C76" s="26">
        <f t="shared" si="4"/>
        <v>30405031.609999999</v>
      </c>
      <c r="D76" s="26">
        <f>SUM(D4+D12+D22+D32+D42+D52+D56+D64+D68)</f>
        <v>127455755.84999999</v>
      </c>
      <c r="E76" s="26">
        <f t="shared" si="4"/>
        <v>58294856.089999996</v>
      </c>
      <c r="F76" s="26">
        <f t="shared" si="4"/>
        <v>58294856.089999996</v>
      </c>
      <c r="G76" s="26">
        <f t="shared" si="4"/>
        <v>69160899.75999999</v>
      </c>
    </row>
    <row r="78" spans="1:8" x14ac:dyDescent="0.2">
      <c r="A78" s="1" t="s">
        <v>115</v>
      </c>
    </row>
  </sheetData>
  <sheetProtection formatCells="0" formatColumns="0" formatRows="0" autoFilter="0"/>
  <mergeCells count="3">
    <mergeCell ref="A1:G1"/>
    <mergeCell ref="G2:G3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3"/>
  <sheetViews>
    <sheetView showGridLines="0" topLeftCell="C4" workbookViewId="0">
      <selection activeCell="E41" sqref="E41"/>
    </sheetView>
  </sheetViews>
  <sheetFormatPr baseColWidth="10" defaultColWidth="12" defaultRowHeight="10.199999999999999" x14ac:dyDescent="0.2"/>
  <cols>
    <col min="1" max="1" width="79" style="1" customWidth="1"/>
    <col min="2" max="7" width="18.28515625" style="1" customWidth="1"/>
    <col min="8" max="16384" width="12" style="1"/>
  </cols>
  <sheetData>
    <row r="1" spans="1:7" ht="57" customHeight="1" x14ac:dyDescent="0.2">
      <c r="A1" s="37" t="s">
        <v>156</v>
      </c>
      <c r="B1" s="38"/>
      <c r="C1" s="38"/>
      <c r="D1" s="38"/>
      <c r="E1" s="38"/>
      <c r="F1" s="38"/>
      <c r="G1" s="39"/>
    </row>
    <row r="2" spans="1:7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7" ht="24.9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5" t="s">
        <v>15</v>
      </c>
      <c r="B5" s="28">
        <f t="shared" ref="B5:G5" si="0">SUM(B6:B13)</f>
        <v>50117018.720000006</v>
      </c>
      <c r="C5" s="28">
        <f t="shared" si="0"/>
        <v>2131742.6799999997</v>
      </c>
      <c r="D5" s="28">
        <f t="shared" si="0"/>
        <v>52248761.399999999</v>
      </c>
      <c r="E5" s="28">
        <f t="shared" si="0"/>
        <v>17598966.050000001</v>
      </c>
      <c r="F5" s="28">
        <f t="shared" si="0"/>
        <v>17598966.050000001</v>
      </c>
      <c r="G5" s="28">
        <f t="shared" si="0"/>
        <v>34649795.350000001</v>
      </c>
    </row>
    <row r="6" spans="1:7" x14ac:dyDescent="0.2">
      <c r="A6" s="17" t="s">
        <v>40</v>
      </c>
      <c r="B6" s="23">
        <v>3083792.58</v>
      </c>
      <c r="C6" s="23">
        <v>5000</v>
      </c>
      <c r="D6" s="23">
        <f>B6+C6</f>
        <v>3088792.58</v>
      </c>
      <c r="E6" s="23">
        <v>1312066.55</v>
      </c>
      <c r="F6" s="23">
        <v>1312066.55</v>
      </c>
      <c r="G6" s="23">
        <f>D6-E6</f>
        <v>1776726.03</v>
      </c>
    </row>
    <row r="7" spans="1:7" x14ac:dyDescent="0.2">
      <c r="A7" s="17" t="s">
        <v>16</v>
      </c>
      <c r="B7" s="23">
        <v>0</v>
      </c>
      <c r="C7" s="23">
        <v>0</v>
      </c>
      <c r="D7" s="23">
        <f t="shared" ref="D7:D13" si="1">B7+C7</f>
        <v>0</v>
      </c>
      <c r="E7" s="23">
        <v>0</v>
      </c>
      <c r="F7" s="23">
        <v>0</v>
      </c>
      <c r="G7" s="23">
        <f t="shared" ref="G7:G13" si="2">D7-E7</f>
        <v>0</v>
      </c>
    </row>
    <row r="8" spans="1:7" x14ac:dyDescent="0.2">
      <c r="A8" s="17" t="s">
        <v>116</v>
      </c>
      <c r="B8" s="23">
        <v>7142477.7000000002</v>
      </c>
      <c r="C8" s="23">
        <v>669416.23</v>
      </c>
      <c r="D8" s="23">
        <f t="shared" si="1"/>
        <v>7811893.9299999997</v>
      </c>
      <c r="E8" s="23">
        <v>3461193.39</v>
      </c>
      <c r="F8" s="23">
        <v>3461193.39</v>
      </c>
      <c r="G8" s="23">
        <f t="shared" si="2"/>
        <v>4350700.5399999991</v>
      </c>
    </row>
    <row r="9" spans="1:7" x14ac:dyDescent="0.2">
      <c r="A9" s="17" t="s">
        <v>3</v>
      </c>
      <c r="B9" s="23">
        <v>0</v>
      </c>
      <c r="C9" s="23">
        <v>0</v>
      </c>
      <c r="D9" s="23">
        <f t="shared" si="1"/>
        <v>0</v>
      </c>
      <c r="E9" s="23">
        <v>0</v>
      </c>
      <c r="F9" s="23">
        <v>0</v>
      </c>
      <c r="G9" s="23">
        <f t="shared" si="2"/>
        <v>0</v>
      </c>
    </row>
    <row r="10" spans="1:7" x14ac:dyDescent="0.2">
      <c r="A10" s="17" t="s">
        <v>22</v>
      </c>
      <c r="B10" s="23">
        <v>15447786.710000001</v>
      </c>
      <c r="C10" s="23">
        <v>-334706.21000000002</v>
      </c>
      <c r="D10" s="23">
        <f t="shared" si="1"/>
        <v>15113080.5</v>
      </c>
      <c r="E10" s="23">
        <v>1512729.37</v>
      </c>
      <c r="F10" s="23">
        <v>1512729.37</v>
      </c>
      <c r="G10" s="23">
        <f t="shared" si="2"/>
        <v>13600351.129999999</v>
      </c>
    </row>
    <row r="11" spans="1:7" x14ac:dyDescent="0.2">
      <c r="A11" s="17" t="s">
        <v>17</v>
      </c>
      <c r="B11" s="23">
        <v>0</v>
      </c>
      <c r="C11" s="23">
        <v>0</v>
      </c>
      <c r="D11" s="23">
        <f t="shared" si="1"/>
        <v>0</v>
      </c>
      <c r="E11" s="23">
        <v>0</v>
      </c>
      <c r="F11" s="23">
        <v>0</v>
      </c>
      <c r="G11" s="23">
        <f t="shared" si="2"/>
        <v>0</v>
      </c>
    </row>
    <row r="12" spans="1:7" x14ac:dyDescent="0.2">
      <c r="A12" s="17" t="s">
        <v>41</v>
      </c>
      <c r="B12" s="23">
        <v>15058118.35</v>
      </c>
      <c r="C12" s="23">
        <v>-674961.03</v>
      </c>
      <c r="D12" s="23">
        <f t="shared" si="1"/>
        <v>14383157.32</v>
      </c>
      <c r="E12" s="23">
        <v>4974304.18</v>
      </c>
      <c r="F12" s="23">
        <v>4974304.18</v>
      </c>
      <c r="G12" s="23">
        <f t="shared" si="2"/>
        <v>9408853.1400000006</v>
      </c>
    </row>
    <row r="13" spans="1:7" x14ac:dyDescent="0.2">
      <c r="A13" s="17" t="s">
        <v>18</v>
      </c>
      <c r="B13" s="23">
        <v>9384843.3800000008</v>
      </c>
      <c r="C13" s="23">
        <v>2466993.69</v>
      </c>
      <c r="D13" s="23">
        <f t="shared" si="1"/>
        <v>11851837.07</v>
      </c>
      <c r="E13" s="23">
        <v>6338672.5599999996</v>
      </c>
      <c r="F13" s="23">
        <v>6338672.5599999996</v>
      </c>
      <c r="G13" s="23">
        <f t="shared" si="2"/>
        <v>5513164.5100000007</v>
      </c>
    </row>
    <row r="14" spans="1:7" x14ac:dyDescent="0.2">
      <c r="A14" s="17"/>
      <c r="B14" s="23"/>
      <c r="C14" s="23"/>
      <c r="D14" s="23"/>
      <c r="E14" s="23"/>
      <c r="F14" s="23"/>
      <c r="G14" s="23"/>
    </row>
    <row r="15" spans="1:7" x14ac:dyDescent="0.2">
      <c r="A15" s="5" t="s">
        <v>19</v>
      </c>
      <c r="B15" s="28">
        <f t="shared" ref="B15:G15" si="3">SUM(B16:B22)</f>
        <v>42713251.680000007</v>
      </c>
      <c r="C15" s="28">
        <f t="shared" si="3"/>
        <v>26771928.98</v>
      </c>
      <c r="D15" s="28">
        <f t="shared" si="3"/>
        <v>69485180.659999996</v>
      </c>
      <c r="E15" s="28">
        <f t="shared" si="3"/>
        <v>37530866.469999999</v>
      </c>
      <c r="F15" s="28">
        <f t="shared" si="3"/>
        <v>37530866.469999999</v>
      </c>
      <c r="G15" s="28">
        <f t="shared" si="3"/>
        <v>31954314.190000001</v>
      </c>
    </row>
    <row r="16" spans="1:7" x14ac:dyDescent="0.2">
      <c r="A16" s="17" t="s">
        <v>42</v>
      </c>
      <c r="B16" s="23">
        <v>2404313.2400000002</v>
      </c>
      <c r="C16" s="23">
        <v>556301.91</v>
      </c>
      <c r="D16" s="23">
        <f>B16+C16</f>
        <v>2960615.1500000004</v>
      </c>
      <c r="E16" s="23">
        <v>1283376.58</v>
      </c>
      <c r="F16" s="23">
        <v>1283376.58</v>
      </c>
      <c r="G16" s="23">
        <f t="shared" ref="G16:G22" si="4">D16-E16</f>
        <v>1677238.5700000003</v>
      </c>
    </row>
    <row r="17" spans="1:7" x14ac:dyDescent="0.2">
      <c r="A17" s="17" t="s">
        <v>27</v>
      </c>
      <c r="B17" s="23">
        <v>18520208.280000001</v>
      </c>
      <c r="C17" s="23">
        <v>18905518.07</v>
      </c>
      <c r="D17" s="23">
        <f t="shared" ref="D17:D22" si="5">B17+C17</f>
        <v>37425726.350000001</v>
      </c>
      <c r="E17" s="23">
        <v>22892151.899999999</v>
      </c>
      <c r="F17" s="23">
        <v>22892151.899999999</v>
      </c>
      <c r="G17" s="23">
        <f t="shared" si="4"/>
        <v>14533574.450000003</v>
      </c>
    </row>
    <row r="18" spans="1:7" x14ac:dyDescent="0.2">
      <c r="A18" s="17" t="s">
        <v>20</v>
      </c>
      <c r="B18" s="23">
        <v>0</v>
      </c>
      <c r="C18" s="23">
        <v>0</v>
      </c>
      <c r="D18" s="23">
        <f t="shared" si="5"/>
        <v>0</v>
      </c>
      <c r="E18" s="23">
        <v>0</v>
      </c>
      <c r="F18" s="23">
        <v>0</v>
      </c>
      <c r="G18" s="23">
        <f t="shared" si="4"/>
        <v>0</v>
      </c>
    </row>
    <row r="19" spans="1:7" x14ac:dyDescent="0.2">
      <c r="A19" s="17" t="s">
        <v>43</v>
      </c>
      <c r="B19" s="23">
        <v>4353524.41</v>
      </c>
      <c r="C19" s="23">
        <v>375594</v>
      </c>
      <c r="D19" s="23">
        <f t="shared" si="5"/>
        <v>4729118.41</v>
      </c>
      <c r="E19" s="23">
        <v>1850151.32</v>
      </c>
      <c r="F19" s="23">
        <v>1850151.32</v>
      </c>
      <c r="G19" s="23">
        <f t="shared" si="4"/>
        <v>2878967.09</v>
      </c>
    </row>
    <row r="20" spans="1:7" x14ac:dyDescent="0.2">
      <c r="A20" s="17" t="s">
        <v>44</v>
      </c>
      <c r="B20" s="23">
        <v>851814.33</v>
      </c>
      <c r="C20" s="23">
        <v>32000</v>
      </c>
      <c r="D20" s="23">
        <f t="shared" si="5"/>
        <v>883814.33</v>
      </c>
      <c r="E20" s="23">
        <v>312989.03999999998</v>
      </c>
      <c r="F20" s="23">
        <v>312989.03999999998</v>
      </c>
      <c r="G20" s="23">
        <f t="shared" si="4"/>
        <v>570825.29</v>
      </c>
    </row>
    <row r="21" spans="1:7" x14ac:dyDescent="0.2">
      <c r="A21" s="17" t="s">
        <v>45</v>
      </c>
      <c r="B21" s="23">
        <v>8000000</v>
      </c>
      <c r="C21" s="23">
        <v>953120.19</v>
      </c>
      <c r="D21" s="23">
        <f t="shared" si="5"/>
        <v>8953120.1899999995</v>
      </c>
      <c r="E21" s="23">
        <v>4738888.49</v>
      </c>
      <c r="F21" s="23">
        <v>4738888.49</v>
      </c>
      <c r="G21" s="23">
        <f t="shared" si="4"/>
        <v>4214231.6999999993</v>
      </c>
    </row>
    <row r="22" spans="1:7" x14ac:dyDescent="0.2">
      <c r="A22" s="17" t="s">
        <v>4</v>
      </c>
      <c r="B22" s="23">
        <v>8583391.4199999999</v>
      </c>
      <c r="C22" s="23">
        <v>5949394.8099999996</v>
      </c>
      <c r="D22" s="23">
        <f t="shared" si="5"/>
        <v>14532786.23</v>
      </c>
      <c r="E22" s="23">
        <v>6453309.1399999997</v>
      </c>
      <c r="F22" s="23">
        <v>6453309.1399999997</v>
      </c>
      <c r="G22" s="23">
        <f t="shared" si="4"/>
        <v>8079477.0900000008</v>
      </c>
    </row>
    <row r="23" spans="1:7" x14ac:dyDescent="0.2">
      <c r="A23" s="17"/>
      <c r="B23" s="23"/>
      <c r="C23" s="23"/>
      <c r="D23" s="23"/>
      <c r="E23" s="23"/>
      <c r="F23" s="23"/>
      <c r="G23" s="23"/>
    </row>
    <row r="24" spans="1:7" x14ac:dyDescent="0.2">
      <c r="A24" s="5" t="s">
        <v>46</v>
      </c>
      <c r="B24" s="28">
        <f t="shared" ref="B24:G24" si="6">SUM(B25:B33)</f>
        <v>4220453.84</v>
      </c>
      <c r="C24" s="28">
        <f t="shared" si="6"/>
        <v>1501359.95</v>
      </c>
      <c r="D24" s="28">
        <f t="shared" si="6"/>
        <v>5721813.790000001</v>
      </c>
      <c r="E24" s="28">
        <f t="shared" si="6"/>
        <v>3165023.5700000003</v>
      </c>
      <c r="F24" s="28">
        <f t="shared" si="6"/>
        <v>3165023.5700000003</v>
      </c>
      <c r="G24" s="28">
        <f t="shared" si="6"/>
        <v>2556790.2200000002</v>
      </c>
    </row>
    <row r="25" spans="1:7" x14ac:dyDescent="0.2">
      <c r="A25" s="17" t="s">
        <v>28</v>
      </c>
      <c r="B25" s="23">
        <v>1349637.85</v>
      </c>
      <c r="C25" s="23">
        <v>28707</v>
      </c>
      <c r="D25" s="23">
        <f>B25+C25</f>
        <v>1378344.85</v>
      </c>
      <c r="E25" s="23">
        <v>411764.58</v>
      </c>
      <c r="F25" s="23">
        <v>411764.58</v>
      </c>
      <c r="G25" s="23">
        <f t="shared" ref="G25:G33" si="7">D25-E25</f>
        <v>966580.27</v>
      </c>
    </row>
    <row r="26" spans="1:7" x14ac:dyDescent="0.2">
      <c r="A26" s="17" t="s">
        <v>23</v>
      </c>
      <c r="B26" s="23">
        <v>2870815.99</v>
      </c>
      <c r="C26" s="23">
        <v>1472652.95</v>
      </c>
      <c r="D26" s="23">
        <f t="shared" ref="D26:D33" si="8">B26+C26</f>
        <v>4343468.9400000004</v>
      </c>
      <c r="E26" s="23">
        <v>2753258.99</v>
      </c>
      <c r="F26" s="23">
        <v>2753258.99</v>
      </c>
      <c r="G26" s="23">
        <f t="shared" si="7"/>
        <v>1590209.9500000002</v>
      </c>
    </row>
    <row r="27" spans="1:7" x14ac:dyDescent="0.2">
      <c r="A27" s="17" t="s">
        <v>29</v>
      </c>
      <c r="B27" s="23">
        <v>0</v>
      </c>
      <c r="C27" s="23">
        <v>0</v>
      </c>
      <c r="D27" s="23">
        <f t="shared" si="8"/>
        <v>0</v>
      </c>
      <c r="E27" s="23">
        <v>0</v>
      </c>
      <c r="F27" s="23">
        <v>0</v>
      </c>
      <c r="G27" s="23">
        <f t="shared" si="7"/>
        <v>0</v>
      </c>
    </row>
    <row r="28" spans="1:7" x14ac:dyDescent="0.2">
      <c r="A28" s="17" t="s">
        <v>47</v>
      </c>
      <c r="B28" s="23">
        <v>0</v>
      </c>
      <c r="C28" s="23">
        <v>0</v>
      </c>
      <c r="D28" s="23">
        <f t="shared" si="8"/>
        <v>0</v>
      </c>
      <c r="E28" s="23">
        <v>0</v>
      </c>
      <c r="F28" s="23">
        <v>0</v>
      </c>
      <c r="G28" s="23">
        <f t="shared" si="7"/>
        <v>0</v>
      </c>
    </row>
    <row r="29" spans="1:7" x14ac:dyDescent="0.2">
      <c r="A29" s="17" t="s">
        <v>21</v>
      </c>
      <c r="B29" s="23">
        <v>0</v>
      </c>
      <c r="C29" s="23">
        <v>0</v>
      </c>
      <c r="D29" s="23">
        <f t="shared" si="8"/>
        <v>0</v>
      </c>
      <c r="E29" s="23">
        <v>0</v>
      </c>
      <c r="F29" s="23">
        <v>0</v>
      </c>
      <c r="G29" s="23">
        <f t="shared" si="7"/>
        <v>0</v>
      </c>
    </row>
    <row r="30" spans="1:7" x14ac:dyDescent="0.2">
      <c r="A30" s="17" t="s">
        <v>5</v>
      </c>
      <c r="B30" s="23">
        <v>0</v>
      </c>
      <c r="C30" s="23">
        <v>0</v>
      </c>
      <c r="D30" s="23">
        <f t="shared" si="8"/>
        <v>0</v>
      </c>
      <c r="E30" s="23">
        <v>0</v>
      </c>
      <c r="F30" s="23">
        <v>0</v>
      </c>
      <c r="G30" s="23">
        <f t="shared" si="7"/>
        <v>0</v>
      </c>
    </row>
    <row r="31" spans="1:7" x14ac:dyDescent="0.2">
      <c r="A31" s="17" t="s">
        <v>6</v>
      </c>
      <c r="B31" s="23">
        <v>0</v>
      </c>
      <c r="C31" s="23">
        <v>0</v>
      </c>
      <c r="D31" s="23">
        <f t="shared" si="8"/>
        <v>0</v>
      </c>
      <c r="E31" s="23">
        <v>0</v>
      </c>
      <c r="F31" s="23">
        <v>0</v>
      </c>
      <c r="G31" s="23">
        <f t="shared" si="7"/>
        <v>0</v>
      </c>
    </row>
    <row r="32" spans="1:7" x14ac:dyDescent="0.2">
      <c r="A32" s="17" t="s">
        <v>48</v>
      </c>
      <c r="B32" s="23">
        <v>0</v>
      </c>
      <c r="C32" s="23">
        <v>0</v>
      </c>
      <c r="D32" s="23">
        <f t="shared" si="8"/>
        <v>0</v>
      </c>
      <c r="E32" s="23">
        <v>0</v>
      </c>
      <c r="F32" s="23">
        <v>0</v>
      </c>
      <c r="G32" s="23">
        <f t="shared" si="7"/>
        <v>0</v>
      </c>
    </row>
    <row r="33" spans="1:7" x14ac:dyDescent="0.2">
      <c r="A33" s="17" t="s">
        <v>30</v>
      </c>
      <c r="B33" s="23">
        <v>0</v>
      </c>
      <c r="C33" s="23">
        <v>0</v>
      </c>
      <c r="D33" s="23">
        <f t="shared" si="8"/>
        <v>0</v>
      </c>
      <c r="E33" s="23">
        <v>0</v>
      </c>
      <c r="F33" s="23">
        <v>0</v>
      </c>
      <c r="G33" s="23">
        <f t="shared" si="7"/>
        <v>0</v>
      </c>
    </row>
    <row r="34" spans="1:7" x14ac:dyDescent="0.2">
      <c r="A34" s="17"/>
      <c r="B34" s="23"/>
      <c r="C34" s="23"/>
      <c r="D34" s="23"/>
      <c r="E34" s="23"/>
      <c r="F34" s="23"/>
      <c r="G34" s="23"/>
    </row>
    <row r="35" spans="1:7" x14ac:dyDescent="0.2">
      <c r="A35" s="5" t="s">
        <v>31</v>
      </c>
      <c r="B35" s="28">
        <f t="shared" ref="B35:G35" si="9">SUM(B36:B39)</f>
        <v>0</v>
      </c>
      <c r="C35" s="28">
        <f t="shared" si="9"/>
        <v>0</v>
      </c>
      <c r="D35" s="28">
        <f t="shared" si="9"/>
        <v>0</v>
      </c>
      <c r="E35" s="28">
        <f t="shared" si="9"/>
        <v>0</v>
      </c>
      <c r="F35" s="28">
        <f t="shared" si="9"/>
        <v>0</v>
      </c>
      <c r="G35" s="28">
        <f t="shared" si="9"/>
        <v>0</v>
      </c>
    </row>
    <row r="36" spans="1:7" x14ac:dyDescent="0.2">
      <c r="A36" s="17" t="s">
        <v>49</v>
      </c>
      <c r="B36" s="23">
        <v>0</v>
      </c>
      <c r="C36" s="23">
        <v>0</v>
      </c>
      <c r="D36" s="23">
        <f>B36+C36</f>
        <v>0</v>
      </c>
      <c r="E36" s="23">
        <v>0</v>
      </c>
      <c r="F36" s="23">
        <v>0</v>
      </c>
      <c r="G36" s="23">
        <f t="shared" ref="G36:G39" si="10">D36-E36</f>
        <v>0</v>
      </c>
    </row>
    <row r="37" spans="1:7" ht="11.25" customHeight="1" x14ac:dyDescent="0.2">
      <c r="A37" s="17" t="s">
        <v>24</v>
      </c>
      <c r="B37" s="23">
        <v>0</v>
      </c>
      <c r="C37" s="23">
        <v>0</v>
      </c>
      <c r="D37" s="23">
        <f t="shared" ref="D37:D39" si="11">B37+C37</f>
        <v>0</v>
      </c>
      <c r="E37" s="23">
        <v>0</v>
      </c>
      <c r="F37" s="23">
        <v>0</v>
      </c>
      <c r="G37" s="23">
        <f t="shared" si="10"/>
        <v>0</v>
      </c>
    </row>
    <row r="38" spans="1:7" x14ac:dyDescent="0.2">
      <c r="A38" s="17" t="s">
        <v>32</v>
      </c>
      <c r="B38" s="23">
        <v>0</v>
      </c>
      <c r="C38" s="23">
        <v>0</v>
      </c>
      <c r="D38" s="23">
        <f t="shared" si="11"/>
        <v>0</v>
      </c>
      <c r="E38" s="23">
        <v>0</v>
      </c>
      <c r="F38" s="23">
        <v>0</v>
      </c>
      <c r="G38" s="23">
        <f t="shared" si="10"/>
        <v>0</v>
      </c>
    </row>
    <row r="39" spans="1:7" x14ac:dyDescent="0.2">
      <c r="A39" s="17" t="s">
        <v>7</v>
      </c>
      <c r="B39" s="23">
        <v>0</v>
      </c>
      <c r="C39" s="23">
        <v>0</v>
      </c>
      <c r="D39" s="23">
        <f t="shared" si="11"/>
        <v>0</v>
      </c>
      <c r="E39" s="23">
        <v>0</v>
      </c>
      <c r="F39" s="23">
        <v>0</v>
      </c>
      <c r="G39" s="23">
        <f t="shared" si="10"/>
        <v>0</v>
      </c>
    </row>
    <row r="40" spans="1:7" x14ac:dyDescent="0.2">
      <c r="A40" s="17"/>
      <c r="B40" s="23"/>
      <c r="C40" s="23"/>
      <c r="D40" s="23"/>
      <c r="E40" s="23"/>
      <c r="F40" s="23"/>
      <c r="G40" s="23"/>
    </row>
    <row r="41" spans="1:7" x14ac:dyDescent="0.2">
      <c r="A41" s="8" t="s">
        <v>122</v>
      </c>
      <c r="B41" s="24">
        <f t="shared" ref="B41:G41" si="12">SUM(B35+B24+B15+B5)</f>
        <v>97050724.24000001</v>
      </c>
      <c r="C41" s="24">
        <f t="shared" si="12"/>
        <v>30405031.609999999</v>
      </c>
      <c r="D41" s="24">
        <f t="shared" si="12"/>
        <v>127455755.84999999</v>
      </c>
      <c r="E41" s="24">
        <f t="shared" si="12"/>
        <v>58294856.090000004</v>
      </c>
      <c r="F41" s="24">
        <f t="shared" si="12"/>
        <v>58294856.090000004</v>
      </c>
      <c r="G41" s="24">
        <f t="shared" si="12"/>
        <v>69160899.760000005</v>
      </c>
    </row>
    <row r="43" spans="1:7" x14ac:dyDescent="0.2">
      <c r="A43" s="1" t="s">
        <v>115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JORGE LUIS MONTOYA</cp:lastModifiedBy>
  <cp:lastPrinted>2018-07-14T22:21:14Z</cp:lastPrinted>
  <dcterms:created xsi:type="dcterms:W3CDTF">2014-02-10T03:37:14Z</dcterms:created>
  <dcterms:modified xsi:type="dcterms:W3CDTF">2026-07-24T06:19:11Z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