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72A3776B-DE5A-40BF-BCCE-32F6DEB5D245}" xr6:coauthVersionLast="47" xr6:coauthVersionMax="47" xr10:uidLastSave="{00000000-0000-0000-0000-000000000000}"/>
  <bookViews>
    <workbookView xWindow="-120" yWindow="-120" windowWidth="20730" windowHeight="11310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6" l="1"/>
  <c r="E27" i="6"/>
  <c r="D12" i="4"/>
  <c r="G12" i="4" s="1"/>
  <c r="D14" i="4"/>
  <c r="F15" i="4"/>
  <c r="E15" i="4"/>
  <c r="C15" i="4"/>
  <c r="B15" i="4"/>
  <c r="G14" i="4" l="1"/>
  <c r="D13" i="4"/>
  <c r="G13" i="4" s="1"/>
  <c r="F49" i="4" l="1"/>
  <c r="E49" i="4"/>
  <c r="C49" i="4"/>
  <c r="B49" i="4"/>
  <c r="D47" i="4"/>
  <c r="G47" i="4" s="1"/>
  <c r="D43" i="4"/>
  <c r="G43" i="4" s="1"/>
  <c r="D45" i="4"/>
  <c r="G45" i="4" s="1"/>
  <c r="D41" i="4"/>
  <c r="G41" i="4" s="1"/>
  <c r="D39" i="4"/>
  <c r="G39" i="4" s="1"/>
  <c r="D37" i="4"/>
  <c r="G37" i="4" s="1"/>
  <c r="D35" i="4"/>
  <c r="G35" i="4" s="1"/>
  <c r="D33" i="4"/>
  <c r="G33" i="4" s="1"/>
  <c r="F26" i="4"/>
  <c r="E26" i="4"/>
  <c r="D24" i="4"/>
  <c r="G24" i="4" s="1"/>
  <c r="D23" i="4"/>
  <c r="G23" i="4" s="1"/>
  <c r="D22" i="4"/>
  <c r="G22" i="4" s="1"/>
  <c r="D21" i="4"/>
  <c r="G21" i="4" s="1"/>
  <c r="C26" i="4"/>
  <c r="B26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5" i="4" s="1"/>
  <c r="D15" i="4"/>
  <c r="G49" i="4"/>
  <c r="D49" i="4"/>
  <c r="G26" i="4"/>
  <c r="D26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<sst xmlns="http://schemas.openxmlformats.org/spreadsheetml/2006/main" count="193" uniqueCount="140">
  <si>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</si>
  <si>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</si>
  <si>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</si>
  <si>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</si>
  <si>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</si>
  <si>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</si>
  <si>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</si>
  <si>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</si>
  <si>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</si>
  <si>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</si>
  <si>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</si>
  <si>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</si>
  <si>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</si>
  <si>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</si>
  <si>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</si>
  <si>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</si>
  <si>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</si>
  <si>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</si>
  <si>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</si>
  <si>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</si>
  <si>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</si>
  <si>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</si>
  <si>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</si>
  <si>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</si>
  <si>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</si>
  <si>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</si>
  <si>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</si>
  <si>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</si>
  <si>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</si>
  <si>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</si>
  <si>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</si>
  <si>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</si>
  <si>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</si>
  <si>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</si>
  <si>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</si>
  <si>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</si>
  <si>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</si>
  <si>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</si>
  <si>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</si>
  <si>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</si>
  <si>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</si>
  <si>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</si>
  <si>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</si>
  <si>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</si>
  <si>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</si>
  <si>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</si>
  <si>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</si>
  <si>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</si>
  <si>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</si>
  <si>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</si>
  <si>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</si>
  <si>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</si>
  <si>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</si>
  <si>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</si>
  <si>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</si>
  <si>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</si>
  <si>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</si>
  <si>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</si>
  <si>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</si>
  <si>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</si>
  <si>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</si>
  <si>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</si>
  <si>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</si>
  <si>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</si>
  <si>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</si>
  <si>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</si>
  <si>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</si>
  <si>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</si>
  <si>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</si>
  <si>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</si>
  <si>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</si>
  <si>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</si>
  <si>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</si>
  <si>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</si>
  <si>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</si>
  <si>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</si>
  <si>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</si>
  <si>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</si>
  <si>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</si>
  <si>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</si>
  <si>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</si>
  <si>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</si>
  <si>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</si>
  <si>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</si>
  <si>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</si>
  <si>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</si>
  <si>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</si>
  <si>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</si>
  <si>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</si>
  <si>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</si>
  <si>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</si>
  <si>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</si>
  <si>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</si>
  <si>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</si>
  <si>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</si>
  <si>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</si>
  <si>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</si>
  <si>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</si>
  <si>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</si>
  <si>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</si>
  <si>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</si>
  <si>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</si>
  <si>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</si>
  <si>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</si>
  <si>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</si>
  <si>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</si>
  <si>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</si>
  <si>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</si>
  <si>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</si>
  <si>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</si>
  <si>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</si>
  <si>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</si>
  <si>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</si>
  <si>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</si>
  <si>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</si>
  <si>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</si>
  <si>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</si>
  <si>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</si>
  <si>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</si>
  <si>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</si>
  <si>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</si>
  <si>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</si>
  <si>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</si>
  <si>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</si>
  <si>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</si>
  <si>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</si>
  <si>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</si>
  <si>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</si>
  <si>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Santa Catarina, Gto.
Estado Analítico del Ejercicio del Presupuesto de Egresos
Clasificación por Objeto del Gasto (Capítulo y Concepto)
Del 1 de Enero al 30 de Junio de 2026
(Cifras en Pesos)</t>
  </si>
  <si>
    <t>Sistema para el Desarrollo Integral de la Familia del Municipio de Santa Catarina, Gto.
Estado Analítico del Ejercicio del Presupuesto de Egresos
Clasificación Económica (por Tipo de Gasto)
Del 1 de Enero al 30 de Junio de 2026
(Cifras en Pesos)</t>
  </si>
  <si>
    <t>31120M34D010100 DESPACHO DE LA DIRECCION</t>
  </si>
  <si>
    <t>31120M34D010300 AREA ADULTO MAYOR</t>
  </si>
  <si>
    <t>31120M34D010400 AREA DIF-SEG</t>
  </si>
  <si>
    <t>31120M34D010500 AREA ALIMENTARIA</t>
  </si>
  <si>
    <t>31120M34D010600 AREA REHABILITACION</t>
  </si>
  <si>
    <t>31120M34D010700 AREA DANNA</t>
  </si>
  <si>
    <t>31120M34D010800 COORDINACION MUJER</t>
  </si>
  <si>
    <t>31120M34D010900 AREA RED MOVIL</t>
  </si>
  <si>
    <t>Sistema para el Desarrollo Integral de la Familia del Municipio de Santa Catarina, Gto.
Estado Analítico del Ejercicio del Presupuesto de Egresos
Clasificación Administrativa
Del 1 de Enero al 30 de Junio de 2026
(Cifras en Pesos)</t>
  </si>
  <si>
    <t>Sistema para el Desarrollo Integral de la Familia del Municipio de Santa Catarina,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</si>
</sst>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showGridLines="0" workbookViewId="0">
      <selection activeCell="A8" sqref="A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138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2610703</v>
      </c>
      <c r="C5" s="23">
        <v>879220</v>
      </c>
      <c r="D5" s="23">
        <f>B5+C5</f>
        <v>3489923</v>
      </c>
      <c r="E5" s="23">
        <v>2152506.52</v>
      </c>
      <c r="F5" s="23">
        <v>2152512.3199999998</v>
      </c>
      <c r="G5" s="23">
        <f>D5-E5</f>
        <v>1337416.48</v>
      </c>
    </row>
    <row r="6" spans="1:7" x14ac:dyDescent="0.2">
      <c r="A6" s="14" t="s">
        <v>131</v>
      </c>
      <c r="B6" s="23">
        <v>646128</v>
      </c>
      <c r="C6" s="23">
        <v>12420</v>
      </c>
      <c r="D6" s="23">
        <f t="shared" ref="D6:D11" si="0">B6+C6</f>
        <v>658548</v>
      </c>
      <c r="E6" s="23">
        <v>305310</v>
      </c>
      <c r="F6" s="23">
        <v>305310</v>
      </c>
      <c r="G6" s="23">
        <f t="shared" ref="G6:G11" si="1">D6-E6</f>
        <v>353238</v>
      </c>
    </row>
    <row r="7" spans="1:7" x14ac:dyDescent="0.2">
      <c r="A7" s="14" t="s">
        <v>132</v>
      </c>
      <c r="B7" s="23">
        <v>512910</v>
      </c>
      <c r="C7" s="23">
        <v>0</v>
      </c>
      <c r="D7" s="23">
        <f t="shared" si="0"/>
        <v>512910</v>
      </c>
      <c r="E7" s="23">
        <v>229000</v>
      </c>
      <c r="F7" s="23">
        <v>229000</v>
      </c>
      <c r="G7" s="23">
        <f t="shared" si="1"/>
        <v>283910</v>
      </c>
    </row>
    <row r="8" spans="1:7" x14ac:dyDescent="0.2">
      <c r="A8" s="14" t="s">
        <v>133</v>
      </c>
      <c r="B8" s="23">
        <v>337968</v>
      </c>
      <c r="C8" s="23">
        <v>10350</v>
      </c>
      <c r="D8" s="23">
        <f t="shared" si="0"/>
        <v>348318</v>
      </c>
      <c r="E8" s="23">
        <v>153579.89000000001</v>
      </c>
      <c r="F8" s="23">
        <v>153579.89000000001</v>
      </c>
      <c r="G8" s="23">
        <f t="shared" si="1"/>
        <v>194738.11</v>
      </c>
    </row>
    <row r="9" spans="1:7" x14ac:dyDescent="0.2">
      <c r="A9" s="14" t="s">
        <v>134</v>
      </c>
      <c r="B9" s="23">
        <v>307503</v>
      </c>
      <c r="C9" s="23">
        <v>0</v>
      </c>
      <c r="D9" s="23">
        <f t="shared" si="0"/>
        <v>307503</v>
      </c>
      <c r="E9" s="23">
        <v>130387.6</v>
      </c>
      <c r="F9" s="23">
        <v>130387.6</v>
      </c>
      <c r="G9" s="23">
        <f t="shared" si="1"/>
        <v>177115.4</v>
      </c>
    </row>
    <row r="10" spans="1:7" x14ac:dyDescent="0.2">
      <c r="A10" s="14" t="s">
        <v>135</v>
      </c>
      <c r="B10" s="23">
        <v>119349</v>
      </c>
      <c r="C10" s="23">
        <v>0</v>
      </c>
      <c r="D10" s="23">
        <f t="shared" si="0"/>
        <v>119349</v>
      </c>
      <c r="E10" s="23">
        <v>57823.18</v>
      </c>
      <c r="F10" s="23">
        <v>57823.18</v>
      </c>
      <c r="G10" s="23">
        <f t="shared" si="1"/>
        <v>61525.82</v>
      </c>
    </row>
    <row r="11" spans="1:7" x14ac:dyDescent="0.2">
      <c r="A11" s="14" t="s">
        <v>136</v>
      </c>
      <c r="B11" s="23">
        <v>247392</v>
      </c>
      <c r="C11" s="23">
        <v>-59990</v>
      </c>
      <c r="D11" s="23">
        <f t="shared" si="0"/>
        <v>187402</v>
      </c>
      <c r="E11" s="23">
        <v>101610</v>
      </c>
      <c r="F11" s="23">
        <v>101610</v>
      </c>
      <c r="G11" s="23">
        <f t="shared" si="1"/>
        <v>85792</v>
      </c>
    </row>
    <row r="12" spans="1:7" x14ac:dyDescent="0.2">
      <c r="A12" s="14" t="s">
        <v>137</v>
      </c>
      <c r="B12" s="23">
        <v>358047</v>
      </c>
      <c r="C12" s="23">
        <v>0</v>
      </c>
      <c r="D12" s="23">
        <f t="shared" ref="D12" si="2">B12+C12</f>
        <v>358047</v>
      </c>
      <c r="E12" s="23">
        <v>158130</v>
      </c>
      <c r="F12" s="23">
        <v>158130</v>
      </c>
      <c r="G12" s="23">
        <f t="shared" ref="G12" si="3">D12-E12</f>
        <v>199917</v>
      </c>
    </row>
    <row r="13" spans="1:7" x14ac:dyDescent="0.2">
      <c r="A13" s="14"/>
      <c r="B13" s="23">
        <v>0</v>
      </c>
      <c r="C13" s="23">
        <v>0</v>
      </c>
      <c r="D13" s="23">
        <f t="shared" ref="D13:D14" si="4">B13+C13</f>
        <v>0</v>
      </c>
      <c r="E13" s="23">
        <v>0</v>
      </c>
      <c r="F13" s="23">
        <v>0</v>
      </c>
      <c r="G13" s="23">
        <f t="shared" ref="G13:G14" si="5">D13-E13</f>
        <v>0</v>
      </c>
    </row>
    <row r="14" spans="1:7" x14ac:dyDescent="0.2">
      <c r="A14" s="14"/>
      <c r="B14" s="23">
        <v>0</v>
      </c>
      <c r="C14" s="23">
        <v>0</v>
      </c>
      <c r="D14" s="23">
        <f t="shared" si="4"/>
        <v>0</v>
      </c>
      <c r="E14" s="23">
        <v>0</v>
      </c>
      <c r="F14" s="23">
        <v>0</v>
      </c>
      <c r="G14" s="23">
        <f t="shared" si="5"/>
        <v>0</v>
      </c>
    </row>
    <row r="15" spans="1:7" x14ac:dyDescent="0.2">
      <c r="A15" s="31" t="s">
        <v>122</v>
      </c>
      <c r="B15" s="24">
        <f t="shared" ref="B15:G15" si="6">SUM(B5:B14)</f>
        <v>5140000</v>
      </c>
      <c r="C15" s="24">
        <f t="shared" si="6"/>
        <v>842000</v>
      </c>
      <c r="D15" s="24">
        <f t="shared" si="6"/>
        <v>5982000</v>
      </c>
      <c r="E15" s="24">
        <f t="shared" si="6"/>
        <v>3288347.1900000004</v>
      </c>
      <c r="F15" s="24">
        <f t="shared" si="6"/>
        <v>3288352.99</v>
      </c>
      <c r="G15" s="24">
        <f t="shared" si="6"/>
        <v>2693652.8099999996</v>
      </c>
    </row>
    <row r="17" spans="1:7" ht="55.35" customHeight="1" x14ac:dyDescent="0.2">
      <c r="A17" s="34" t="s">
        <v>138</v>
      </c>
      <c r="B17" s="35"/>
      <c r="C17" s="35"/>
      <c r="D17" s="35"/>
      <c r="E17" s="35"/>
      <c r="F17" s="35"/>
      <c r="G17" s="36"/>
    </row>
    <row r="18" spans="1:7" x14ac:dyDescent="0.2">
      <c r="A18" s="19"/>
      <c r="B18" s="37" t="s">
        <v>56</v>
      </c>
      <c r="C18" s="38"/>
      <c r="D18" s="38"/>
      <c r="E18" s="38"/>
      <c r="F18" s="39"/>
      <c r="G18" s="32" t="s">
        <v>55</v>
      </c>
    </row>
    <row r="19" spans="1:7" ht="22.5" x14ac:dyDescent="0.2">
      <c r="A19" s="18" t="s">
        <v>50</v>
      </c>
      <c r="B19" s="2" t="s">
        <v>51</v>
      </c>
      <c r="C19" s="2" t="s">
        <v>114</v>
      </c>
      <c r="D19" s="2" t="s">
        <v>52</v>
      </c>
      <c r="E19" s="2" t="s">
        <v>53</v>
      </c>
      <c r="F19" s="2" t="s">
        <v>54</v>
      </c>
      <c r="G19" s="33"/>
    </row>
    <row r="20" spans="1:7" x14ac:dyDescent="0.2">
      <c r="A20" s="20"/>
      <c r="B20" s="21"/>
      <c r="C20" s="21"/>
      <c r="D20" s="21"/>
      <c r="E20" s="21"/>
      <c r="F20" s="21"/>
      <c r="G20" s="21"/>
    </row>
    <row r="21" spans="1:7" x14ac:dyDescent="0.2">
      <c r="A21" s="15" t="s">
        <v>8</v>
      </c>
      <c r="B21" s="23">
        <v>0</v>
      </c>
      <c r="C21" s="23">
        <v>0</v>
      </c>
      <c r="D21" s="23">
        <f>B21+C21</f>
        <v>0</v>
      </c>
      <c r="E21" s="23">
        <v>0</v>
      </c>
      <c r="F21" s="23">
        <v>0</v>
      </c>
      <c r="G21" s="23">
        <f>D21-E21</f>
        <v>0</v>
      </c>
    </row>
    <row r="22" spans="1:7" x14ac:dyDescent="0.2">
      <c r="A22" s="15" t="s">
        <v>9</v>
      </c>
      <c r="B22" s="23">
        <v>0</v>
      </c>
      <c r="C22" s="23">
        <v>0</v>
      </c>
      <c r="D22" s="23">
        <f t="shared" ref="D22:D24" si="7">B22+C22</f>
        <v>0</v>
      </c>
      <c r="E22" s="23">
        <v>0</v>
      </c>
      <c r="F22" s="23">
        <v>0</v>
      </c>
      <c r="G22" s="23">
        <f t="shared" ref="G22:G24" si="8">D22-E22</f>
        <v>0</v>
      </c>
    </row>
    <row r="23" spans="1:7" x14ac:dyDescent="0.2">
      <c r="A23" s="15" t="s">
        <v>10</v>
      </c>
      <c r="B23" s="23">
        <v>0</v>
      </c>
      <c r="C23" s="23">
        <v>0</v>
      </c>
      <c r="D23" s="23">
        <f t="shared" si="7"/>
        <v>0</v>
      </c>
      <c r="E23" s="23">
        <v>0</v>
      </c>
      <c r="F23" s="23">
        <v>0</v>
      </c>
      <c r="G23" s="23">
        <f t="shared" si="8"/>
        <v>0</v>
      </c>
    </row>
    <row r="24" spans="1:7" x14ac:dyDescent="0.2">
      <c r="A24" s="15" t="s">
        <v>123</v>
      </c>
      <c r="B24" s="23">
        <v>0</v>
      </c>
      <c r="C24" s="23">
        <v>0</v>
      </c>
      <c r="D24" s="23">
        <f t="shared" si="7"/>
        <v>0</v>
      </c>
      <c r="E24" s="23">
        <v>0</v>
      </c>
      <c r="F24" s="23">
        <v>0</v>
      </c>
      <c r="G24" s="23">
        <f t="shared" si="8"/>
        <v>0</v>
      </c>
    </row>
    <row r="25" spans="1:7" x14ac:dyDescent="0.2">
      <c r="A25" s="15"/>
      <c r="B25" s="23"/>
      <c r="C25" s="23"/>
      <c r="D25" s="23"/>
      <c r="E25" s="23"/>
      <c r="F25" s="23"/>
      <c r="G25" s="23"/>
    </row>
    <row r="26" spans="1:7" x14ac:dyDescent="0.2">
      <c r="A26" s="8" t="s">
        <v>122</v>
      </c>
      <c r="B26" s="24">
        <f t="shared" ref="B26:G26" si="9">SUM(B21:B24)</f>
        <v>0</v>
      </c>
      <c r="C26" s="24">
        <f t="shared" si="9"/>
        <v>0</v>
      </c>
      <c r="D26" s="24">
        <f t="shared" si="9"/>
        <v>0</v>
      </c>
      <c r="E26" s="24">
        <f t="shared" si="9"/>
        <v>0</v>
      </c>
      <c r="F26" s="24">
        <f t="shared" si="9"/>
        <v>0</v>
      </c>
      <c r="G26" s="24">
        <f t="shared" si="9"/>
        <v>0</v>
      </c>
    </row>
    <row r="29" spans="1:7" ht="59.45" customHeight="1" x14ac:dyDescent="0.2">
      <c r="A29" s="37" t="s">
        <v>138</v>
      </c>
      <c r="B29" s="38"/>
      <c r="C29" s="38"/>
      <c r="D29" s="38"/>
      <c r="E29" s="38"/>
      <c r="F29" s="38"/>
      <c r="G29" s="39"/>
    </row>
    <row r="30" spans="1:7" x14ac:dyDescent="0.2">
      <c r="A30" s="19"/>
      <c r="B30" s="37" t="s">
        <v>56</v>
      </c>
      <c r="C30" s="38"/>
      <c r="D30" s="38"/>
      <c r="E30" s="38"/>
      <c r="F30" s="39"/>
      <c r="G30" s="32" t="s">
        <v>55</v>
      </c>
    </row>
    <row r="31" spans="1:7" ht="22.5" x14ac:dyDescent="0.2">
      <c r="A31" s="18" t="s">
        <v>50</v>
      </c>
      <c r="B31" s="2" t="s">
        <v>51</v>
      </c>
      <c r="C31" s="2" t="s">
        <v>114</v>
      </c>
      <c r="D31" s="2" t="s">
        <v>52</v>
      </c>
      <c r="E31" s="2" t="s">
        <v>53</v>
      </c>
      <c r="F31" s="2" t="s">
        <v>54</v>
      </c>
      <c r="G31" s="33"/>
    </row>
    <row r="32" spans="1:7" x14ac:dyDescent="0.2">
      <c r="A32" s="20"/>
      <c r="B32" s="21"/>
      <c r="C32" s="21"/>
      <c r="D32" s="21"/>
      <c r="E32" s="21"/>
      <c r="F32" s="21"/>
      <c r="G32" s="21"/>
    </row>
    <row r="33" spans="1:7" x14ac:dyDescent="0.2">
      <c r="A33" s="16" t="s">
        <v>12</v>
      </c>
      <c r="B33" s="23">
        <v>0</v>
      </c>
      <c r="C33" s="23">
        <v>0</v>
      </c>
      <c r="D33" s="23">
        <f t="shared" ref="D33:D45" si="10">B33+C33</f>
        <v>0</v>
      </c>
      <c r="E33" s="23">
        <v>0</v>
      </c>
      <c r="F33" s="23">
        <v>0</v>
      </c>
      <c r="G33" s="23">
        <f t="shared" ref="G33:G45" si="11">D33-E33</f>
        <v>0</v>
      </c>
    </row>
    <row r="34" spans="1:7" x14ac:dyDescent="0.2">
      <c r="A34" s="16"/>
      <c r="B34" s="23"/>
      <c r="C34" s="23"/>
      <c r="D34" s="23"/>
      <c r="E34" s="23"/>
      <c r="F34" s="23"/>
      <c r="G34" s="23"/>
    </row>
    <row r="35" spans="1:7" x14ac:dyDescent="0.2">
      <c r="A35" s="16" t="s">
        <v>11</v>
      </c>
      <c r="B35" s="23">
        <v>0</v>
      </c>
      <c r="C35" s="23">
        <v>0</v>
      </c>
      <c r="D35" s="23">
        <f t="shared" si="10"/>
        <v>0</v>
      </c>
      <c r="E35" s="23">
        <v>0</v>
      </c>
      <c r="F35" s="23">
        <v>0</v>
      </c>
      <c r="G35" s="23">
        <f t="shared" si="11"/>
        <v>0</v>
      </c>
    </row>
    <row r="36" spans="1:7" x14ac:dyDescent="0.2">
      <c r="A36" s="16"/>
      <c r="B36" s="23"/>
      <c r="C36" s="23"/>
      <c r="D36" s="23"/>
      <c r="E36" s="23"/>
      <c r="F36" s="23"/>
      <c r="G36" s="23"/>
    </row>
    <row r="37" spans="1:7" x14ac:dyDescent="0.2">
      <c r="A37" s="16" t="s">
        <v>13</v>
      </c>
      <c r="B37" s="23">
        <v>0</v>
      </c>
      <c r="C37" s="23">
        <v>0</v>
      </c>
      <c r="D37" s="23">
        <f t="shared" si="10"/>
        <v>0</v>
      </c>
      <c r="E37" s="23">
        <v>0</v>
      </c>
      <c r="F37" s="23">
        <v>0</v>
      </c>
      <c r="G37" s="23">
        <f t="shared" si="11"/>
        <v>0</v>
      </c>
    </row>
    <row r="38" spans="1:7" x14ac:dyDescent="0.2">
      <c r="A38" s="16"/>
      <c r="B38" s="23"/>
      <c r="C38" s="23"/>
      <c r="D38" s="23"/>
      <c r="E38" s="23"/>
      <c r="F38" s="23"/>
      <c r="G38" s="23"/>
    </row>
    <row r="39" spans="1:7" x14ac:dyDescent="0.2">
      <c r="A39" s="16" t="s">
        <v>25</v>
      </c>
      <c r="B39" s="23">
        <v>0</v>
      </c>
      <c r="C39" s="23">
        <v>0</v>
      </c>
      <c r="D39" s="23">
        <f t="shared" si="10"/>
        <v>0</v>
      </c>
      <c r="E39" s="23">
        <v>0</v>
      </c>
      <c r="F39" s="23">
        <v>0</v>
      </c>
      <c r="G39" s="23">
        <f t="shared" si="11"/>
        <v>0</v>
      </c>
    </row>
    <row r="40" spans="1:7" x14ac:dyDescent="0.2">
      <c r="A40" s="16"/>
      <c r="B40" s="23"/>
      <c r="C40" s="23"/>
      <c r="D40" s="23"/>
      <c r="E40" s="23"/>
      <c r="F40" s="23"/>
      <c r="G40" s="23"/>
    </row>
    <row r="41" spans="1:7" ht="22.5" x14ac:dyDescent="0.2">
      <c r="A41" s="16" t="s">
        <v>26</v>
      </c>
      <c r="B41" s="23">
        <v>0</v>
      </c>
      <c r="C41" s="23">
        <v>0</v>
      </c>
      <c r="D41" s="23">
        <f t="shared" si="10"/>
        <v>0</v>
      </c>
      <c r="E41" s="23">
        <v>0</v>
      </c>
      <c r="F41" s="23">
        <v>0</v>
      </c>
      <c r="G41" s="23">
        <f t="shared" si="11"/>
        <v>0</v>
      </c>
    </row>
    <row r="42" spans="1:7" x14ac:dyDescent="0.2">
      <c r="A42" s="16"/>
      <c r="B42" s="23"/>
      <c r="C42" s="23"/>
      <c r="D42" s="23"/>
      <c r="E42" s="23"/>
      <c r="F42" s="23"/>
      <c r="G42" s="23"/>
    </row>
    <row r="43" spans="1:7" ht="22.5" x14ac:dyDescent="0.2">
      <c r="A43" s="16" t="s">
        <v>124</v>
      </c>
      <c r="B43" s="23">
        <v>0</v>
      </c>
      <c r="C43" s="23">
        <v>0</v>
      </c>
      <c r="D43" s="23">
        <f t="shared" ref="D43" si="12">B43+C43</f>
        <v>0</v>
      </c>
      <c r="E43" s="23">
        <v>0</v>
      </c>
      <c r="F43" s="23">
        <v>0</v>
      </c>
      <c r="G43" s="23">
        <f t="shared" ref="G43" si="13">D43-E43</f>
        <v>0</v>
      </c>
    </row>
    <row r="44" spans="1:7" x14ac:dyDescent="0.2">
      <c r="A44" s="16"/>
      <c r="B44" s="23"/>
      <c r="C44" s="23"/>
      <c r="D44" s="23"/>
      <c r="E44" s="23"/>
      <c r="F44" s="23"/>
      <c r="G44" s="23"/>
    </row>
    <row r="45" spans="1:7" x14ac:dyDescent="0.2">
      <c r="A45" s="16" t="s">
        <v>14</v>
      </c>
      <c r="B45" s="23">
        <v>0</v>
      </c>
      <c r="C45" s="23">
        <v>0</v>
      </c>
      <c r="D45" s="23">
        <f t="shared" si="10"/>
        <v>0</v>
      </c>
      <c r="E45" s="23">
        <v>0</v>
      </c>
      <c r="F45" s="23">
        <v>0</v>
      </c>
      <c r="G45" s="23">
        <f t="shared" si="11"/>
        <v>0</v>
      </c>
    </row>
    <row r="46" spans="1:7" x14ac:dyDescent="0.2">
      <c r="A46" s="16"/>
      <c r="B46" s="23"/>
      <c r="C46" s="23"/>
      <c r="D46" s="23"/>
      <c r="E46" s="23"/>
      <c r="F46" s="23"/>
      <c r="G46" s="23"/>
    </row>
    <row r="47" spans="1:7" x14ac:dyDescent="0.2">
      <c r="A47" s="16" t="s">
        <v>125</v>
      </c>
      <c r="B47" s="23">
        <v>5140000</v>
      </c>
      <c r="C47" s="23">
        <v>842000</v>
      </c>
      <c r="D47" s="23">
        <f t="shared" ref="D47" si="14">B47+C47</f>
        <v>5982000</v>
      </c>
      <c r="E47" s="23">
        <v>3288347.19</v>
      </c>
      <c r="F47" s="23">
        <v>3288352.99</v>
      </c>
      <c r="G47" s="23">
        <f t="shared" ref="G47" si="15">D47-E47</f>
        <v>2693652.81</v>
      </c>
    </row>
    <row r="48" spans="1:7" x14ac:dyDescent="0.2">
      <c r="A48" s="16"/>
      <c r="B48" s="23"/>
      <c r="C48" s="23"/>
      <c r="D48" s="23"/>
      <c r="E48" s="23"/>
      <c r="F48" s="23"/>
      <c r="G48" s="23"/>
    </row>
    <row r="49" spans="1:7" x14ac:dyDescent="0.2">
      <c r="A49" s="8" t="s">
        <v>122</v>
      </c>
      <c r="B49" s="24">
        <f t="shared" ref="B49:G49" si="16">SUM(B33:B47)</f>
        <v>5140000</v>
      </c>
      <c r="C49" s="24">
        <f t="shared" si="16"/>
        <v>842000</v>
      </c>
      <c r="D49" s="24">
        <f t="shared" si="16"/>
        <v>5982000</v>
      </c>
      <c r="E49" s="24">
        <f t="shared" si="16"/>
        <v>3288347.19</v>
      </c>
      <c r="F49" s="24">
        <f t="shared" si="16"/>
        <v>3288352.99</v>
      </c>
      <c r="G49" s="24">
        <f t="shared" si="16"/>
        <v>2693652.81</v>
      </c>
    </row>
    <row r="51" spans="1:7" x14ac:dyDescent="0.2">
      <c r="A51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7:G17"/>
    <mergeCell ref="G30:G31"/>
    <mergeCell ref="G18:G19"/>
    <mergeCell ref="A29:G29"/>
    <mergeCell ref="B2:F2"/>
    <mergeCell ref="B18:F18"/>
    <mergeCell ref="B30:F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5140000</v>
      </c>
      <c r="C5" s="23">
        <v>0</v>
      </c>
      <c r="D5" s="23">
        <f>B5+C5</f>
        <v>5140000</v>
      </c>
      <c r="E5" s="23">
        <v>2446347.19</v>
      </c>
      <c r="F5" s="23">
        <v>2446352.9900000002</v>
      </c>
      <c r="G5" s="23">
        <f>D5-E5</f>
        <v>2693652.81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842000</v>
      </c>
      <c r="D7" s="23">
        <f>B7+C7</f>
        <v>842000</v>
      </c>
      <c r="E7" s="23">
        <v>842000</v>
      </c>
      <c r="F7" s="23">
        <v>842000</v>
      </c>
      <c r="G7" s="23">
        <f>D7-E7</f>
        <v>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5140000</v>
      </c>
      <c r="C15" s="26">
        <f t="shared" si="0"/>
        <v>842000</v>
      </c>
      <c r="D15" s="26">
        <f t="shared" si="0"/>
        <v>5982000</v>
      </c>
      <c r="E15" s="26">
        <f t="shared" si="0"/>
        <v>3288347.19</v>
      </c>
      <c r="F15" s="26">
        <f t="shared" si="0"/>
        <v>3288352.99</v>
      </c>
      <c r="G15" s="26">
        <f t="shared" si="0"/>
        <v>2693652.81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E26" sqref="E2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3774303</v>
      </c>
      <c r="C4" s="27">
        <f>SUM(C5:C11)</f>
        <v>-55220</v>
      </c>
      <c r="D4" s="27">
        <f>B4+C4</f>
        <v>3719083</v>
      </c>
      <c r="E4" s="27">
        <f>SUM(E5:E11)</f>
        <v>1725062.32</v>
      </c>
      <c r="F4" s="27">
        <f>SUM(F5:F11)</f>
        <v>1725062.32</v>
      </c>
      <c r="G4" s="27">
        <f>D4-E4</f>
        <v>1994020.68</v>
      </c>
    </row>
    <row r="5" spans="1:8" x14ac:dyDescent="0.2">
      <c r="A5" s="11" t="s">
        <v>61</v>
      </c>
      <c r="B5" s="23">
        <v>2831220</v>
      </c>
      <c r="C5" s="23">
        <v>-25770</v>
      </c>
      <c r="D5" s="23">
        <f t="shared" ref="D5:D68" si="0">B5+C5</f>
        <v>2805450</v>
      </c>
      <c r="E5" s="23">
        <v>1447442.5</v>
      </c>
      <c r="F5" s="23">
        <v>1447442.5</v>
      </c>
      <c r="G5" s="23">
        <f t="shared" ref="G5:G68" si="1">D5-E5</f>
        <v>1358007.5</v>
      </c>
      <c r="H5" s="6">
        <v>1100</v>
      </c>
    </row>
    <row r="6" spans="1:8" x14ac:dyDescent="0.2">
      <c r="A6" s="11" t="s">
        <v>62</v>
      </c>
      <c r="B6" s="23">
        <v>42000</v>
      </c>
      <c r="C6" s="23">
        <v>-18000</v>
      </c>
      <c r="D6" s="23">
        <f t="shared" si="0"/>
        <v>24000</v>
      </c>
      <c r="E6" s="23">
        <v>15000</v>
      </c>
      <c r="F6" s="23">
        <v>15000</v>
      </c>
      <c r="G6" s="23">
        <f t="shared" si="1"/>
        <v>9000</v>
      </c>
      <c r="H6" s="6">
        <v>1200</v>
      </c>
    </row>
    <row r="7" spans="1:8" x14ac:dyDescent="0.2">
      <c r="A7" s="11" t="s">
        <v>63</v>
      </c>
      <c r="B7" s="23">
        <v>424683</v>
      </c>
      <c r="C7" s="23">
        <v>-3050</v>
      </c>
      <c r="D7" s="23">
        <f t="shared" si="0"/>
        <v>421633</v>
      </c>
      <c r="E7" s="23">
        <v>10725.57</v>
      </c>
      <c r="F7" s="23">
        <v>10725.57</v>
      </c>
      <c r="G7" s="23">
        <f t="shared" si="1"/>
        <v>410907.43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64</v>
      </c>
      <c r="B9" s="23">
        <v>476400</v>
      </c>
      <c r="C9" s="23">
        <v>-8400</v>
      </c>
      <c r="D9" s="23">
        <f t="shared" si="0"/>
        <v>468000</v>
      </c>
      <c r="E9" s="23">
        <v>251894.25</v>
      </c>
      <c r="F9" s="23">
        <v>251894.25</v>
      </c>
      <c r="G9" s="23">
        <f t="shared" si="1"/>
        <v>216105.75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673519.91</v>
      </c>
      <c r="C12" s="28">
        <f>SUM(C13:C21)</f>
        <v>30000</v>
      </c>
      <c r="D12" s="28">
        <f t="shared" si="0"/>
        <v>703519.91</v>
      </c>
      <c r="E12" s="28">
        <f>SUM(E13:E21)</f>
        <v>352511.71</v>
      </c>
      <c r="F12" s="28">
        <f>SUM(F13:F21)</f>
        <v>352511.71</v>
      </c>
      <c r="G12" s="28">
        <f t="shared" si="1"/>
        <v>351008.2</v>
      </c>
      <c r="H12" s="10">
        <v>0</v>
      </c>
    </row>
    <row r="13" spans="1:8" x14ac:dyDescent="0.2">
      <c r="A13" s="11" t="s">
        <v>66</v>
      </c>
      <c r="B13" s="23">
        <v>56000</v>
      </c>
      <c r="C13" s="23">
        <v>30000</v>
      </c>
      <c r="D13" s="23">
        <f t="shared" si="0"/>
        <v>86000</v>
      </c>
      <c r="E13" s="23">
        <v>56515.040000000001</v>
      </c>
      <c r="F13" s="23">
        <v>56515.040000000001</v>
      </c>
      <c r="G13" s="23">
        <f t="shared" si="1"/>
        <v>29484.959999999999</v>
      </c>
      <c r="H13" s="6">
        <v>2100</v>
      </c>
    </row>
    <row r="14" spans="1:8" x14ac:dyDescent="0.2">
      <c r="A14" s="11" t="s">
        <v>67</v>
      </c>
      <c r="B14" s="23">
        <v>301500</v>
      </c>
      <c r="C14" s="23">
        <v>0</v>
      </c>
      <c r="D14" s="23">
        <f t="shared" si="0"/>
        <v>301500</v>
      </c>
      <c r="E14" s="23">
        <v>159227.93</v>
      </c>
      <c r="F14" s="23">
        <v>159227.93</v>
      </c>
      <c r="G14" s="23">
        <f t="shared" si="1"/>
        <v>142272.07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30000</v>
      </c>
      <c r="C16" s="23">
        <v>0</v>
      </c>
      <c r="D16" s="23">
        <f t="shared" si="0"/>
        <v>30000</v>
      </c>
      <c r="E16" s="23">
        <v>20375.599999999999</v>
      </c>
      <c r="F16" s="23">
        <v>20375.599999999999</v>
      </c>
      <c r="G16" s="23">
        <f t="shared" si="1"/>
        <v>9624.4000000000015</v>
      </c>
      <c r="H16" s="6">
        <v>2400</v>
      </c>
    </row>
    <row r="17" spans="1:8" x14ac:dyDescent="0.2">
      <c r="A17" s="11" t="s">
        <v>70</v>
      </c>
      <c r="B17" s="23">
        <v>30000</v>
      </c>
      <c r="C17" s="23">
        <v>0</v>
      </c>
      <c r="D17" s="23">
        <f t="shared" si="0"/>
        <v>30000</v>
      </c>
      <c r="E17" s="23">
        <v>14917.6</v>
      </c>
      <c r="F17" s="23">
        <v>14917.6</v>
      </c>
      <c r="G17" s="23">
        <f t="shared" si="1"/>
        <v>15082.4</v>
      </c>
      <c r="H17" s="6">
        <v>2500</v>
      </c>
    </row>
    <row r="18" spans="1:8" x14ac:dyDescent="0.2">
      <c r="A18" s="11" t="s">
        <v>71</v>
      </c>
      <c r="B18" s="23">
        <v>250000</v>
      </c>
      <c r="C18" s="23">
        <v>0</v>
      </c>
      <c r="D18" s="23">
        <f t="shared" si="0"/>
        <v>250000</v>
      </c>
      <c r="E18" s="23">
        <v>100407.25</v>
      </c>
      <c r="F18" s="23">
        <v>100407.25</v>
      </c>
      <c r="G18" s="23">
        <f t="shared" si="1"/>
        <v>149592.75</v>
      </c>
      <c r="H18" s="6">
        <v>2600</v>
      </c>
    </row>
    <row r="19" spans="1:8" x14ac:dyDescent="0.2">
      <c r="A19" s="11" t="s">
        <v>72</v>
      </c>
      <c r="B19" s="23">
        <v>0</v>
      </c>
      <c r="C19" s="23">
        <v>0</v>
      </c>
      <c r="D19" s="23">
        <f t="shared" si="0"/>
        <v>0</v>
      </c>
      <c r="E19" s="23">
        <v>0</v>
      </c>
      <c r="F19" s="23">
        <v>0</v>
      </c>
      <c r="G19" s="23">
        <f t="shared" si="1"/>
        <v>0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6019.91</v>
      </c>
      <c r="C21" s="23">
        <v>0</v>
      </c>
      <c r="D21" s="23">
        <f t="shared" si="0"/>
        <v>6019.91</v>
      </c>
      <c r="E21" s="23">
        <v>1068.29</v>
      </c>
      <c r="F21" s="23">
        <v>1068.29</v>
      </c>
      <c r="G21" s="23">
        <f t="shared" si="1"/>
        <v>4951.62</v>
      </c>
      <c r="H21" s="6">
        <v>2900</v>
      </c>
    </row>
    <row r="22" spans="1:8" x14ac:dyDescent="0.2">
      <c r="A22" s="9" t="s">
        <v>58</v>
      </c>
      <c r="B22" s="28">
        <f>SUM(B23:B31)</f>
        <v>526768.59</v>
      </c>
      <c r="C22" s="28">
        <f>SUM(C23:C31)</f>
        <v>25220</v>
      </c>
      <c r="D22" s="28">
        <f t="shared" si="0"/>
        <v>551988.59</v>
      </c>
      <c r="E22" s="28">
        <f>SUM(E23:E31)</f>
        <v>247653.71000000002</v>
      </c>
      <c r="F22" s="28">
        <f>SUM(F23:F31)</f>
        <v>247659.51</v>
      </c>
      <c r="G22" s="28">
        <f t="shared" si="1"/>
        <v>304334.87999999995</v>
      </c>
      <c r="H22" s="10">
        <v>0</v>
      </c>
    </row>
    <row r="23" spans="1:8" x14ac:dyDescent="0.2">
      <c r="A23" s="11" t="s">
        <v>75</v>
      </c>
      <c r="B23" s="23">
        <v>67500</v>
      </c>
      <c r="C23" s="23">
        <v>0</v>
      </c>
      <c r="D23" s="23">
        <f t="shared" si="0"/>
        <v>67500</v>
      </c>
      <c r="E23" s="23">
        <v>23740.9</v>
      </c>
      <c r="F23" s="23">
        <v>23740.9</v>
      </c>
      <c r="G23" s="23">
        <f t="shared" si="1"/>
        <v>43759.1</v>
      </c>
      <c r="H23" s="6">
        <v>3100</v>
      </c>
    </row>
    <row r="24" spans="1:8" x14ac:dyDescent="0.2">
      <c r="A24" s="11" t="s">
        <v>76</v>
      </c>
      <c r="B24" s="23">
        <v>0</v>
      </c>
      <c r="C24" s="23">
        <v>0</v>
      </c>
      <c r="D24" s="23">
        <f t="shared" si="0"/>
        <v>0</v>
      </c>
      <c r="E24" s="23">
        <v>0</v>
      </c>
      <c r="F24" s="23">
        <v>0</v>
      </c>
      <c r="G24" s="23">
        <f t="shared" si="1"/>
        <v>0</v>
      </c>
      <c r="H24" s="6">
        <v>3200</v>
      </c>
    </row>
    <row r="25" spans="1:8" x14ac:dyDescent="0.2">
      <c r="A25" s="11" t="s">
        <v>77</v>
      </c>
      <c r="B25" s="23">
        <v>24000</v>
      </c>
      <c r="C25" s="23">
        <v>0</v>
      </c>
      <c r="D25" s="23">
        <f t="shared" si="0"/>
        <v>24000</v>
      </c>
      <c r="E25" s="23">
        <v>16328</v>
      </c>
      <c r="F25" s="23">
        <v>16328</v>
      </c>
      <c r="G25" s="23">
        <f t="shared" si="1"/>
        <v>7672</v>
      </c>
      <c r="H25" s="6">
        <v>3300</v>
      </c>
    </row>
    <row r="26" spans="1:8" x14ac:dyDescent="0.2">
      <c r="A26" s="11" t="s">
        <v>78</v>
      </c>
      <c r="B26" s="23">
        <v>62000</v>
      </c>
      <c r="C26" s="23">
        <v>46.9</v>
      </c>
      <c r="D26" s="23">
        <f t="shared" si="0"/>
        <v>62046.9</v>
      </c>
      <c r="E26" s="23">
        <f>52322.29</f>
        <v>52322.29</v>
      </c>
      <c r="F26" s="23">
        <v>52328.09</v>
      </c>
      <c r="G26" s="23">
        <f t="shared" si="1"/>
        <v>9724.61</v>
      </c>
      <c r="H26" s="6">
        <v>3400</v>
      </c>
    </row>
    <row r="27" spans="1:8" x14ac:dyDescent="0.2">
      <c r="A27" s="11" t="s">
        <v>79</v>
      </c>
      <c r="B27" s="23">
        <v>95000</v>
      </c>
      <c r="C27" s="23">
        <v>30000</v>
      </c>
      <c r="D27" s="23">
        <f t="shared" si="0"/>
        <v>125000</v>
      </c>
      <c r="E27" s="23">
        <f>58958.76</f>
        <v>58958.76</v>
      </c>
      <c r="F27" s="23">
        <v>58958.76</v>
      </c>
      <c r="G27" s="23">
        <f t="shared" si="1"/>
        <v>66041.239999999991</v>
      </c>
      <c r="H27" s="6">
        <v>3500</v>
      </c>
    </row>
    <row r="28" spans="1:8" x14ac:dyDescent="0.2">
      <c r="A28" s="11" t="s">
        <v>126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50000</v>
      </c>
      <c r="C29" s="23">
        <v>0</v>
      </c>
      <c r="D29" s="23">
        <f t="shared" si="0"/>
        <v>50000</v>
      </c>
      <c r="E29" s="23">
        <v>32270.23</v>
      </c>
      <c r="F29" s="23">
        <v>32270.23</v>
      </c>
      <c r="G29" s="23">
        <f t="shared" si="1"/>
        <v>17729.77</v>
      </c>
      <c r="H29" s="6">
        <v>3700</v>
      </c>
    </row>
    <row r="30" spans="1:8" x14ac:dyDescent="0.2">
      <c r="A30" s="11" t="s">
        <v>81</v>
      </c>
      <c r="B30" s="23">
        <v>129591.5</v>
      </c>
      <c r="C30" s="23">
        <v>-5510</v>
      </c>
      <c r="D30" s="23">
        <f t="shared" si="0"/>
        <v>124081.5</v>
      </c>
      <c r="E30" s="23">
        <v>20412.95</v>
      </c>
      <c r="F30" s="23">
        <v>20412.95</v>
      </c>
      <c r="G30" s="23">
        <f t="shared" si="1"/>
        <v>103668.55</v>
      </c>
      <c r="H30" s="6">
        <v>3800</v>
      </c>
    </row>
    <row r="31" spans="1:8" x14ac:dyDescent="0.2">
      <c r="A31" s="11" t="s">
        <v>18</v>
      </c>
      <c r="B31" s="23">
        <v>98677.09</v>
      </c>
      <c r="C31" s="23">
        <v>683.1</v>
      </c>
      <c r="D31" s="23">
        <f t="shared" si="0"/>
        <v>99360.19</v>
      </c>
      <c r="E31" s="23">
        <v>43620.58</v>
      </c>
      <c r="F31" s="23">
        <v>43620.58</v>
      </c>
      <c r="G31" s="23">
        <f t="shared" si="1"/>
        <v>55739.61</v>
      </c>
      <c r="H31" s="6">
        <v>3900</v>
      </c>
    </row>
    <row r="32" spans="1:8" x14ac:dyDescent="0.2">
      <c r="A32" s="9" t="s">
        <v>118</v>
      </c>
      <c r="B32" s="28">
        <f>SUM(B33:B41)</f>
        <v>165408.5</v>
      </c>
      <c r="C32" s="28">
        <f>SUM(C33:C41)</f>
        <v>0</v>
      </c>
      <c r="D32" s="28">
        <f t="shared" si="0"/>
        <v>165408.5</v>
      </c>
      <c r="E32" s="28">
        <f>SUM(E33:E41)</f>
        <v>121119.45</v>
      </c>
      <c r="F32" s="28">
        <f>SUM(F33:F41)</f>
        <v>121119.45</v>
      </c>
      <c r="G32" s="28">
        <f t="shared" si="1"/>
        <v>44289.05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165408.5</v>
      </c>
      <c r="C36" s="23">
        <v>0</v>
      </c>
      <c r="D36" s="23">
        <f t="shared" si="0"/>
        <v>165408.5</v>
      </c>
      <c r="E36" s="23">
        <v>121119.45</v>
      </c>
      <c r="F36" s="23">
        <v>121119.45</v>
      </c>
      <c r="G36" s="23">
        <f t="shared" si="1"/>
        <v>44289.05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0</v>
      </c>
      <c r="C42" s="28">
        <f>SUM(C43:C51)</f>
        <v>842000</v>
      </c>
      <c r="D42" s="28">
        <f t="shared" si="0"/>
        <v>842000</v>
      </c>
      <c r="E42" s="28">
        <f>SUM(E43:E51)</f>
        <v>842000</v>
      </c>
      <c r="F42" s="28">
        <f>SUM(F43:F51)</f>
        <v>842000</v>
      </c>
      <c r="G42" s="28">
        <f t="shared" si="1"/>
        <v>0</v>
      </c>
      <c r="H42" s="10">
        <v>0</v>
      </c>
    </row>
    <row r="43" spans="1:8" x14ac:dyDescent="0.2">
      <c r="A43" s="3" t="s">
        <v>89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842000</v>
      </c>
      <c r="D46" s="23">
        <f t="shared" si="0"/>
        <v>842000</v>
      </c>
      <c r="E46" s="23">
        <v>842000</v>
      </c>
      <c r="F46" s="23">
        <v>842000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5140000</v>
      </c>
      <c r="C76" s="26">
        <f t="shared" si="4"/>
        <v>842000</v>
      </c>
      <c r="D76" s="26">
        <f t="shared" si="4"/>
        <v>5982000</v>
      </c>
      <c r="E76" s="26">
        <f t="shared" si="4"/>
        <v>3288347.1900000004</v>
      </c>
      <c r="F76" s="26">
        <f t="shared" si="4"/>
        <v>3288352.99</v>
      </c>
      <c r="G76" s="26">
        <f t="shared" si="4"/>
        <v>2693652.8099999996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2610703</v>
      </c>
      <c r="C5" s="28">
        <f t="shared" si="0"/>
        <v>879220</v>
      </c>
      <c r="D5" s="28">
        <f t="shared" si="0"/>
        <v>3489923</v>
      </c>
      <c r="E5" s="28">
        <f t="shared" si="0"/>
        <v>2152506.52</v>
      </c>
      <c r="F5" s="28">
        <f t="shared" si="0"/>
        <v>2152512.3199999998</v>
      </c>
      <c r="G5" s="28">
        <f t="shared" si="0"/>
        <v>1337416.48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2610703</v>
      </c>
      <c r="C10" s="23">
        <v>879220</v>
      </c>
      <c r="D10" s="23">
        <f t="shared" si="1"/>
        <v>3489923</v>
      </c>
      <c r="E10" s="23">
        <v>2152506.52</v>
      </c>
      <c r="F10" s="23">
        <v>2152512.3199999998</v>
      </c>
      <c r="G10" s="23">
        <f t="shared" si="2"/>
        <v>1337416.48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2529297</v>
      </c>
      <c r="C15" s="28">
        <f t="shared" si="3"/>
        <v>-37220</v>
      </c>
      <c r="D15" s="28">
        <f t="shared" si="3"/>
        <v>2492077</v>
      </c>
      <c r="E15" s="28">
        <f t="shared" si="3"/>
        <v>1135840.67</v>
      </c>
      <c r="F15" s="28">
        <f t="shared" si="3"/>
        <v>1135840.67</v>
      </c>
      <c r="G15" s="28">
        <f t="shared" si="3"/>
        <v>1356236.33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307503</v>
      </c>
      <c r="C18" s="23">
        <v>0</v>
      </c>
      <c r="D18" s="23">
        <f t="shared" si="5"/>
        <v>307503</v>
      </c>
      <c r="E18" s="23">
        <v>130387.6</v>
      </c>
      <c r="F18" s="23">
        <v>130387.6</v>
      </c>
      <c r="G18" s="23">
        <f t="shared" si="4"/>
        <v>177115.4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632259</v>
      </c>
      <c r="C20" s="23">
        <v>0</v>
      </c>
      <c r="D20" s="23">
        <f t="shared" si="5"/>
        <v>632259</v>
      </c>
      <c r="E20" s="23">
        <v>286823.18</v>
      </c>
      <c r="F20" s="23">
        <v>286823.18</v>
      </c>
      <c r="G20" s="23">
        <f t="shared" si="4"/>
        <v>345435.82</v>
      </c>
    </row>
    <row r="21" spans="1:7" x14ac:dyDescent="0.2">
      <c r="A21" s="17" t="s">
        <v>45</v>
      </c>
      <c r="B21" s="23">
        <v>1589535</v>
      </c>
      <c r="C21" s="23">
        <v>-37220</v>
      </c>
      <c r="D21" s="23">
        <f t="shared" si="5"/>
        <v>1552315</v>
      </c>
      <c r="E21" s="23">
        <v>718629.89</v>
      </c>
      <c r="F21" s="23">
        <v>718629.89</v>
      </c>
      <c r="G21" s="23">
        <f t="shared" si="4"/>
        <v>833685.11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5140000</v>
      </c>
      <c r="C41" s="24">
        <f t="shared" si="12"/>
        <v>842000</v>
      </c>
      <c r="D41" s="24">
        <f t="shared" si="12"/>
        <v>5982000</v>
      </c>
      <c r="E41" s="24">
        <f t="shared" si="12"/>
        <v>3288347.19</v>
      </c>
      <c r="F41" s="24">
        <f t="shared" si="12"/>
        <v>3288352.9899999998</v>
      </c>
      <c r="G41" s="24">
        <f t="shared" si="12"/>
        <v>2693652.81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2018-07-14T22:21:14Z</cp:lastPrinted>
  <dcterms:created xsi:type="dcterms:W3CDTF">2014-02-10T03:37:14Z</dcterms:created>
  <dcterms:modified xsi:type="dcterms:W3CDTF">2026-07-24T16:52:16Z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