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891DFE47-7970-4170-858E-C530A0A4364F}" xr6:coauthVersionLast="47" xr6:coauthVersionMax="47" xr10:uidLastSave="{00000000-0000-0000-0000-000000000000}"/>
  <bookViews>
    <workbookView xWindow="-120" yWindow="-120" windowWidth="20730" windowHeight="1131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Area" localSheetId="1">ACT!$A$1:$E$214</definedName>
    <definedName name="_xlnm.Print_Area" localSheetId="5">Conciliacion_Ig!$A$1:$C$25</definedName>
    <definedName name="_xlnm.Print_Area" localSheetId="4">EFE!$A$1:$E$149</definedName>
    <definedName name="_xlnm.Print_Area" localSheetId="2">ESF!$A$1:$J$173</definedName>
    <definedName name="_xlnm.Print_Area" localSheetId="7">Memoria!$A$1:$J$59</definedName>
    <definedName name="_xlnm.Print_Area" localSheetId="3">VHP!$A$1:$E$31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<sst xmlns="http://schemas.openxmlformats.org/spreadsheetml/2006/main" count="865" uniqueCount="597">
  <si>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</si>
  <si>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</si>
  <si>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</si>
  <si>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</si>
  <si>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</si>
  <si>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</si>
  <si>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</si>
  <si>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</si>
  <si>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</si>
  <si>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</si>
  <si>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</si>
  <si>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</si>
  <si>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</si>
  <si>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</si>
  <si>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</si>
  <si>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</si>
  <si>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</si>
  <si>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</si>
  <si>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</si>
  <si>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</si>
  <si>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</si>
  <si>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</si>
  <si>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</si>
  <si>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</si>
  <si>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</si>
  <si>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</si>
  <si>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</si>
  <si>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</si>
  <si>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</si>
  <si>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</si>
  <si>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</si>
  <si>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</si>
  <si>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</si>
  <si>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</si>
  <si>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</si>
  <si>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</si>
  <si>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</si>
  <si>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</si>
  <si>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</si>
  <si>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</si>
  <si>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</si>
  <si>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</si>
  <si>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</si>
  <si>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</si>
  <si>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</si>
  <si>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</si>
  <si>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</si>
  <si>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</si>
  <si>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</si>
  <si>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</si>
  <si>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</si>
  <si>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</si>
  <si>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</si>
  <si>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</si>
  <si>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</si>
  <si>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</si>
  <si>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</si>
  <si>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</si>
  <si>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</si>
  <si>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</si>
  <si>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</si>
  <si>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</si>
  <si>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</si>
  <si>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</si>
  <si>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</si>
  <si>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</si>
  <si>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</si>
  <si>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</si>
  <si>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</si>
  <si>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</si>
  <si>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</si>
  <si>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</si>
  <si>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</si>
  <si>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</si>
  <si>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</si>
  <si>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</si>
  <si>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</si>
  <si>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</si>
  <si>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</si>
  <si>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</si>
  <si>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</si>
  <si>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</si>
  <si>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</si>
  <si>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</si>
  <si>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</si>
  <si>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</si>
  <si>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</si>
  <si>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</si>
  <si>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</si>
  <si>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</si>
  <si>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</si>
  <si>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</si>
  <si>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</si>
  <si>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</si>
  <si>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</si>
  <si>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</si>
  <si>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</si>
  <si>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</si>
  <si>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</si>
  <si>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</si>
  <si>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</si>
  <si>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</si>
  <si>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</si>
  <si>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</si>
  <si>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</si>
  <si>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</si>
  <si>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</si>
  <si>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</si>
  <si>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</si>
  <si>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</si>
  <si>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</si>
  <si>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</si>
  <si>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</si>
  <si>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</si>
  <si>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</si>
  <si>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</si>
  <si>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</si>
  <si>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</si>
  <si>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</si>
  <si>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</si>
  <si>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</si>
  <si>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</si>
  <si>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</si>
  <si>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</si>
  <si>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</si>
  <si>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</si>
  <si>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</si>
  <si>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</si>
  <si>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</si>
  <si>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</si>
  <si>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</si>
  <si>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</si>
  <si>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</si>
  <si>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</si>
  <si>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</si>
  <si>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</si>
  <si>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</si>
  <si>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</si>
  <si>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</si>
  <si>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</si>
  <si>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</si>
  <si>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</si>
  <si>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</si>
  <si>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</si>
  <si>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</si>
  <si>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</si>
  <si>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</si>
  <si>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</si>
  <si>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</si>
  <si>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</si>
  <si>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</si>
  <si>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</si>
  <si>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</si>
  <si>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</si>
  <si>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</si>
  <si>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</si>
  <si>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</si>
  <si>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</si>
  <si>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</si>
  <si>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</si>
  <si>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</si>
  <si>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</si>
  <si>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</si>
  <si>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</si>
  <si>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</si>
  <si>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</si>
  <si>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</si>
  <si>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</si>
  <si>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</si>
  <si>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</si>
  <si>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</si>
  <si>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</si>
  <si>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</si>
  <si>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</si>
  <si>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</si>
  <si>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</si>
  <si>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</si>
  <si>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</si>
  <si>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</si>
  <si>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</si>
  <si>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</si>
  <si>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</si>
  <si>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</si>
  <si>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</si>
  <si>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</si>
  <si>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</si>
  <si>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</si>
  <si>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</si>
  <si>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</si>
  <si>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</si>
  <si>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</si>
  <si>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</si>
  <si>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</si>
  <si>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</si>
  <si>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</si>
  <si>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</si>
  <si>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</si>
  <si>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</si>
  <si>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</si>
  <si>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</si>
  <si>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</si>
  <si>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</si>
  <si>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</si>
  <si>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</si>
  <si>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</si>
  <si>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</si>
  <si>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</si>
  <si>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</si>
  <si>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</si>
  <si>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</si>
  <si>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</si>
  <si>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</si>
  <si>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</si>
  <si>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</si>
  <si>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</si>
  <si>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</si>
  <si>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</si>
  <si>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</si>
  <si>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</si>
  <si>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</si>
  <si>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</si>
  <si>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</si>
  <si>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</si>
  <si>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</si>
  <si>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</si>
  <si>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</si>
  <si>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</si>
  <si>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</si>
  <si>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</si>
  <si>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</si>
  <si>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</si>
  <si>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</si>
  <si>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</si>
  <si>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</si>
  <si>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</si>
  <si>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</si>
  <si>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</si>
  <si>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</si>
  <si>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</si>
  <si>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</si>
  <si>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</si>
  <si>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</si>
  <si>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</si>
  <si>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</si>
  <si>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</si>
  <si>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</si>
  <si>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</si>
  <si>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</si>
  <si>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</si>
  <si>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</si>
  <si>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</si>
  <si>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</si>
  <si>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</si>
  <si>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</si>
  <si>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</si>
  <si>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</si>
  <si>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</si>
  <si>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</si>
  <si>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</si>
  <si>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</si>
  <si>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</si>
  <si>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</si>
  <si>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</si>
  <si>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</si>
  <si>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</si>
  <si>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</si>
  <si>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</si>
  <si>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</si>
  <si>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</si>
  <si>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</si>
  <si>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</si>
  <si>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</si>
  <si>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</si>
  <si>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</si>
  <si>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</si>
  <si>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</si>
  <si>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</si>
  <si>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</si>
  <si>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</si>
  <si>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</si>
  <si>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</si>
  <si>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</si>
  <si>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</si>
  <si>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</si>
  <si>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</si>
  <si>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</si>
  <si>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</si>
  <si>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</si>
  <si>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</si>
  <si>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</si>
  <si>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</si>
  <si>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</si>
  <si>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</si>
  <si>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</si>
  <si>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</si>
  <si>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</si>
  <si>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</si>
  <si>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</si>
  <si>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</si>
  <si>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</si>
  <si>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</si>
  <si>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</si>
  <si>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</si>
  <si>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</si>
  <si>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</si>
  <si>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</si>
  <si>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</si>
  <si>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</si>
  <si>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</si>
  <si>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</si>
  <si>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</si>
  <si>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</si>
  <si>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</si>
  <si>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</si>
  <si>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</si>
  <si>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</si>
  <si>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</si>
  <si>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</si>
  <si>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</si>
  <si>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</si>
  <si>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</si>
  <si>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</si>
  <si>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</si>
  <si>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</si>
  <si>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</si>
  <si>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</si>
  <si>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</si>
  <si>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</si>
  <si>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</si>
  <si>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</si>
  <si>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</si>
  <si>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</si>
  <si>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</si>
  <si>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</si>
  <si>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</si>
  <si>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</si>
  <si>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</si>
  <si>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</si>
  <si>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</si>
  <si>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</si>
  <si>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</si>
  <si>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</si>
  <si>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</si>
  <si>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</si>
  <si>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</si>
  <si>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</si>
  <si>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</si>
  <si>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</si>
  <si>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</si>
  <si>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</si>
  <si>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</si>
  <si>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</si>
  <si>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</si>
  <si>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</si>
  <si>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</si>
  <si>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</si>
  <si>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</si>
  <si>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</si>
  <si>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</si>
  <si>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</si>
  <si>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</si>
  <si>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</si>
  <si>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</si>
  <si>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</si>
  <si>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</si>
  <si>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</si>
  <si>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</si>
  <si>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</si>
  <si>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</si>
  <si>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</si>
  <si>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</si>
  <si>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</si>
  <si>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</si>
  <si>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</si>
  <si>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</si>
  <si>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</si>
  <si>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</si>
  <si>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</si>
  <si>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</si>
  <si>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</si>
  <si>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</si>
  <si>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</si>
  <si>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</si>
  <si>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</si>
  <si>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</si>
  <si>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</si>
  <si>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</si>
  <si>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</si>
  <si>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</si>
  <si>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</si>
  <si>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</si>
  <si>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</si>
  <si>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</si>
  <si>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</si>
  <si>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</si>
  <si>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</si>
  <si>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</si>
  <si>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</si>
  <si>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</si>
  <si>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</si>
  <si>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</si>
  <si>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</si>
  <si>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</si>
  <si>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</si>
  <si>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</si>
  <si>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</si>
  <si>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</si>
  <si>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</si>
  <si>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</si>
  <si>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</si>
  <si>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</si>
  <si>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</si>
  <si>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</si>
  <si>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</si>
  <si>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</si>
  <si>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</si>
  <si>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</si>
  <si>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</si>
  <si>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</si>
  <si>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</si>
  <si>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</si>
  <si>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</si>
  <si>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</si>
  <si>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</si>
  <si>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</si>
  <si>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</si>
  <si>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</si>
  <si>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</si>
  <si>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</si>
  <si>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</si>
  <si>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</si>
  <si>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</si>
  <si>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</si>
  <si>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</si>
  <si>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</si>
  <si>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</si>
  <si>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</si>
  <si>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</si>
  <si>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</si>
  <si>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</si>
  <si>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</si>
  <si>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</si>
  <si>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</si>
  <si>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</si>
  <si>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</si>
  <si>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</si>
  <si>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</si>
  <si>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</si>
  <si>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</si>
  <si>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</si>
  <si>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</si>
  <si>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</si>
  <si>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</si>
  <si>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</si>
  <si>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</si>
  <si>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</si>
  <si>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</si>
  <si>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</si>
  <si>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</si>
  <si>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</si>
  <si>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</si>
  <si>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</si>
  <si>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</si>
  <si>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</si>
  <si>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</si>
  <si>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</si>
  <si>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</si>
  <si>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</si>
  <si>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</si>
  <si>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</si>
  <si>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</si>
  <si>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</si>
  <si>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</si>
  <si>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</si>
  <si>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</si>
  <si>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</si>
  <si>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</si>
  <si>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</si>
  <si>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</si>
  <si>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</si>
  <si>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</si>
  <si>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</si>
  <si>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</si>
  <si>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</si>
  <si>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</si>
  <si>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</si>
  <si>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</si>
  <si>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</si>
  <si>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</si>
  <si>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</si>
  <si>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</si>
  <si>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</si>
  <si>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</si>
  <si>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</si>
  <si>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</si>
  <si>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</si>
  <si>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</si>
  <si>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</si>
  <si>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</si>
  <si>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</si>
  <si>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</si>
  <si>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</si>
  <si>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</si>
  <si>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</si>
  <si>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</si>
  <si>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</si>
  <si>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</si>
  <si>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</si>
  <si>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</si>
  <si>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</si>
  <si>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</si>
  <si>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</si>
  <si>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</si>
  <si>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</si>
  <si>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</si>
  <si>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</si>
  <si>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</si>
  <si>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</si>
  <si>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</si>
  <si>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</si>
  <si>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</si>
  <si>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</si>
  <si>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</si>
  <si>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</si>
  <si>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</si>
  <si>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</si>
  <si>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</si>
  <si>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</si>
  <si>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</si>
  <si>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</si>
  <si>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</si>
  <si>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</si>
  <si>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</si>
  <si>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</si>
  <si>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</si>
  <si>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</si>
  <si>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</si>
  <si>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</si>
  <si>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</si>
  <si>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</si>
  <si>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</si>
  <si>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</si>
  <si>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</si>
  <si>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</si>
  <si>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</si>
  <si>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</si>
  <si>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</si>
  <si>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</si>
  <si>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</si>
  <si>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</si>
  <si>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</si>
  <si>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</si>
  <si>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</si>
  <si>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</si>
  <si>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</si>
  <si>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</si>
  <si>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</si>
  <si>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</si>
  <si>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</si>
  <si>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</si>
  <si>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</si>
  <si>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</si>
  <si>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</si>
  <si>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</si>
  <si>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</si>
  <si>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</si>
  <si>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</si>
  <si>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</si>
  <si>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</si>
  <si>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</si>
  <si>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</si>
  <si>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</si>
  <si>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</si>
  <si>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</si>
  <si>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</si>
  <si>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</si>
  <si>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</si>
  <si>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</si>
  <si>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</si>
  <si>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</si>
  <si>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</si>
  <si>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</si>
  <si>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</si>
  <si>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</si>
  <si>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</si>
  <si>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</si>
  <si>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</si>
  <si>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</si>
  <si>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</si>
  <si>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para el Desarrollo Integral de la Familia del Municipio de Santa Catarina, Gto.</t>
  </si>
  <si>
    <t>Del 1 de Enero al 30 de Junio de 2026</t>
  </si>
  <si>
    <t xml:space="preserve">                       ______________________________</t>
  </si>
  <si>
    <t xml:space="preserve">        ___________________________________________</t>
  </si>
  <si>
    <t xml:space="preserve">                              DIRECTOR(A) GENERAL</t>
  </si>
  <si>
    <t xml:space="preserve">                     COORDINADOR ADMINISTRATIVO</t>
  </si>
  <si>
    <t xml:space="preserve">                             C. GALYA IBARRA LOPEZ </t>
  </si>
  <si>
    <t xml:space="preserve">                      C.P. ISIDORO GUDIÑO RESENDIZ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</si>
</sst>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2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2" fillId="0" borderId="0" xfId="3" applyFont="1" applyAlignment="1" applyProtection="1">
      <alignment horizontal="left" vertical="top"/>
      <protection locked="0"/>
    </xf>
    <xf numFmtId="0" fontId="2" fillId="0" borderId="0" xfId="3" applyFont="1" applyAlignment="1" applyProtection="1">
      <alignment vertical="top"/>
      <protection locked="0"/>
    </xf>
    <xf numFmtId="0" fontId="17" fillId="0" borderId="0" xfId="3" applyFont="1" applyAlignment="1" applyProtection="1">
      <alignment horizontal="left" vertical="top"/>
      <protection locked="0"/>
    </xf>
    <xf numFmtId="0" fontId="17" fillId="0" borderId="0" xfId="3" applyFont="1" applyAlignment="1" applyProtection="1">
      <alignment vertical="top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8"/>
  <sheetViews>
    <sheetView zoomScaleNormal="100" zoomScaleSheetLayoutView="100" workbookViewId="0">
      <pane ySplit="5" topLeftCell="A30" activePane="bottomLeft" state="frozen"/>
      <selection activeCell="A14" sqref="A14:B14"/>
      <selection pane="bottomLeft" activeCell="E39" sqref="E39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4" t="s">
        <v>589</v>
      </c>
      <c r="B1" s="175"/>
      <c r="C1" s="87" t="s">
        <v>486</v>
      </c>
      <c r="D1" s="88">
        <v>2026</v>
      </c>
    </row>
    <row r="2" spans="1:5" ht="16.149999999999999" customHeight="1" x14ac:dyDescent="0.2">
      <c r="A2" s="176" t="s">
        <v>485</v>
      </c>
      <c r="B2" s="177"/>
      <c r="C2" s="155" t="s">
        <v>487</v>
      </c>
      <c r="D2" s="89" t="s">
        <v>489</v>
      </c>
    </row>
    <row r="3" spans="1:5" ht="16.149999999999999" customHeight="1" x14ac:dyDescent="0.2">
      <c r="A3" s="176" t="s">
        <v>590</v>
      </c>
      <c r="B3" s="177"/>
      <c r="C3" s="155" t="s">
        <v>488</v>
      </c>
      <c r="D3" s="90">
        <v>2</v>
      </c>
    </row>
    <row r="4" spans="1:5" ht="16.149999999999999" customHeight="1" x14ac:dyDescent="0.2">
      <c r="A4" s="176" t="s">
        <v>504</v>
      </c>
      <c r="B4" s="177"/>
      <c r="C4" s="156"/>
      <c r="D4" s="89"/>
    </row>
    <row r="5" spans="1:5" ht="15" customHeight="1" x14ac:dyDescent="0.2">
      <c r="A5" s="157" t="s">
        <v>29</v>
      </c>
      <c r="B5" s="168" t="s">
        <v>30</v>
      </c>
      <c r="C5" s="168"/>
      <c r="D5" s="169"/>
    </row>
    <row r="6" spans="1:5" x14ac:dyDescent="0.2">
      <c r="A6" s="158"/>
      <c r="B6" s="170"/>
      <c r="C6" s="170"/>
      <c r="D6" s="171"/>
      <c r="E6" s="151"/>
    </row>
    <row r="7" spans="1:5" x14ac:dyDescent="0.2">
      <c r="A7" s="158"/>
      <c r="B7" s="172" t="s">
        <v>33</v>
      </c>
      <c r="C7" s="172"/>
      <c r="D7" s="173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  <row r="56" spans="2:4" x14ac:dyDescent="0.2">
      <c r="B56" s="164" t="s">
        <v>591</v>
      </c>
      <c r="C56" s="165" t="s">
        <v>592</v>
      </c>
      <c r="D56" s="165"/>
    </row>
    <row r="57" spans="2:4" ht="12" x14ac:dyDescent="0.2">
      <c r="B57" s="166" t="s">
        <v>593</v>
      </c>
      <c r="C57" s="167" t="s">
        <v>594</v>
      </c>
      <c r="D57" s="165"/>
    </row>
    <row r="58" spans="2:4" ht="12" x14ac:dyDescent="0.2">
      <c r="B58" s="166" t="s">
        <v>595</v>
      </c>
      <c r="C58" s="167" t="s">
        <v>596</v>
      </c>
      <c r="D58" s="165"/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77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zoomScaleNormal="100" workbookViewId="0">
      <selection sqref="A1:E214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9" t="s">
        <v>589</v>
      </c>
      <c r="B1" s="179"/>
      <c r="C1" s="179"/>
      <c r="D1" s="2" t="s">
        <v>486</v>
      </c>
      <c r="E1" s="8">
        <v>2026</v>
      </c>
    </row>
    <row r="2" spans="1:5" s="3" customFormat="1" ht="18.95" customHeight="1" x14ac:dyDescent="0.25">
      <c r="A2" s="179" t="s">
        <v>491</v>
      </c>
      <c r="B2" s="179"/>
      <c r="C2" s="179"/>
      <c r="D2" s="2" t="s">
        <v>487</v>
      </c>
      <c r="E2" s="8" t="s">
        <v>489</v>
      </c>
    </row>
    <row r="3" spans="1:5" s="3" customFormat="1" ht="18.95" customHeight="1" x14ac:dyDescent="0.25">
      <c r="A3" s="179" t="s">
        <v>590</v>
      </c>
      <c r="B3" s="179"/>
      <c r="C3" s="179"/>
      <c r="D3" s="2" t="s">
        <v>488</v>
      </c>
      <c r="E3" s="8">
        <v>2</v>
      </c>
    </row>
    <row r="4" spans="1:5" s="3" customFormat="1" ht="18.95" customHeight="1" x14ac:dyDescent="0.25">
      <c r="A4" s="179" t="s">
        <v>504</v>
      </c>
      <c r="B4" s="179"/>
      <c r="C4" s="179"/>
      <c r="D4" s="2"/>
      <c r="E4" s="8"/>
    </row>
    <row r="5" spans="1:5" x14ac:dyDescent="0.2">
      <c r="A5" s="180" t="s">
        <v>113</v>
      </c>
      <c r="B5" s="180"/>
      <c r="C5" s="180"/>
      <c r="D5" s="180"/>
      <c r="E5" s="180"/>
    </row>
    <row r="7" spans="1:5" x14ac:dyDescent="0.2">
      <c r="A7" s="178" t="s">
        <v>539</v>
      </c>
      <c r="B7" s="178"/>
      <c r="C7" s="178"/>
      <c r="D7" s="178"/>
      <c r="E7" s="178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3431382.51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23974.01</v>
      </c>
      <c r="D10" s="95">
        <f>C10/$C$9</f>
        <v>6.98669120394858E-3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23974.01</v>
      </c>
      <c r="D48" s="95">
        <f t="shared" si="0"/>
        <v>6.98669120394858E-3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23974.01</v>
      </c>
      <c r="D51" s="29">
        <f t="shared" si="0"/>
        <v>6.98669120394858E-3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3242000</v>
      </c>
      <c r="D57" s="95">
        <f t="shared" si="0"/>
        <v>0.94480868587279709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3242000</v>
      </c>
      <c r="D64" s="95">
        <f t="shared" si="0"/>
        <v>0.94480868587279709</v>
      </c>
      <c r="E64" s="24"/>
    </row>
    <row r="65" spans="1:5" x14ac:dyDescent="0.2">
      <c r="A65" s="25">
        <v>4221</v>
      </c>
      <c r="B65" s="26" t="s">
        <v>250</v>
      </c>
      <c r="C65" s="123">
        <v>3242000</v>
      </c>
      <c r="D65" s="29">
        <f t="shared" si="0"/>
        <v>0.94480868587279709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165408.5</v>
      </c>
      <c r="D69" s="95">
        <f t="shared" si="0"/>
        <v>4.8204622923254337E-2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165408.5</v>
      </c>
      <c r="D83" s="95">
        <f t="shared" si="1"/>
        <v>4.8204622923254337E-2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165408.5</v>
      </c>
      <c r="D90" s="29">
        <f t="shared" si="1"/>
        <v>4.8204622923254337E-2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8" t="s">
        <v>538</v>
      </c>
      <c r="B92" s="178"/>
      <c r="C92" s="178"/>
      <c r="D92" s="178"/>
      <c r="E92" s="178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2535944.8300000005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2325227.7400000002</v>
      </c>
      <c r="D95" s="95">
        <f>C95/$C$94</f>
        <v>0.91690785717921153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1725062.32</v>
      </c>
      <c r="D96" s="95">
        <f t="shared" ref="D96:D159" si="2">C96/$C$94</f>
        <v>0.68024441998606089</v>
      </c>
      <c r="E96" s="26"/>
    </row>
    <row r="97" spans="1:5" x14ac:dyDescent="0.2">
      <c r="A97" s="28">
        <v>5111</v>
      </c>
      <c r="B97" s="26" t="s">
        <v>274</v>
      </c>
      <c r="C97" s="123">
        <v>1447442.5</v>
      </c>
      <c r="D97" s="29">
        <f t="shared" si="2"/>
        <v>0.57077050055540823</v>
      </c>
      <c r="E97" s="26"/>
    </row>
    <row r="98" spans="1:5" x14ac:dyDescent="0.2">
      <c r="A98" s="28">
        <v>5112</v>
      </c>
      <c r="B98" s="26" t="s">
        <v>275</v>
      </c>
      <c r="C98" s="123">
        <v>15000</v>
      </c>
      <c r="D98" s="29">
        <f t="shared" si="2"/>
        <v>5.9149551766865512E-3</v>
      </c>
      <c r="E98" s="26"/>
    </row>
    <row r="99" spans="1:5" x14ac:dyDescent="0.2">
      <c r="A99" s="28">
        <v>5113</v>
      </c>
      <c r="B99" s="26" t="s">
        <v>276</v>
      </c>
      <c r="C99" s="123">
        <v>10725.57</v>
      </c>
      <c r="D99" s="29">
        <f t="shared" si="2"/>
        <v>4.229417719627598E-3</v>
      </c>
      <c r="E99" s="26"/>
    </row>
    <row r="100" spans="1:5" x14ac:dyDescent="0.2">
      <c r="A100" s="28">
        <v>5114</v>
      </c>
      <c r="B100" s="26" t="s">
        <v>277</v>
      </c>
      <c r="C100" s="123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23">
        <v>251894.25</v>
      </c>
      <c r="D101" s="29">
        <f t="shared" si="2"/>
        <v>9.9329546534338425E-2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352511.71</v>
      </c>
      <c r="D103" s="95">
        <f t="shared" si="2"/>
        <v>0.13900606426047524</v>
      </c>
      <c r="E103" s="26"/>
    </row>
    <row r="104" spans="1:5" x14ac:dyDescent="0.2">
      <c r="A104" s="28">
        <v>5121</v>
      </c>
      <c r="B104" s="26" t="s">
        <v>281</v>
      </c>
      <c r="C104" s="123">
        <v>56515.040000000001</v>
      </c>
      <c r="D104" s="29">
        <f t="shared" si="2"/>
        <v>2.2285595227243167E-2</v>
      </c>
      <c r="E104" s="26"/>
    </row>
    <row r="105" spans="1:5" x14ac:dyDescent="0.2">
      <c r="A105" s="28">
        <v>5122</v>
      </c>
      <c r="B105" s="26" t="s">
        <v>282</v>
      </c>
      <c r="C105" s="123">
        <v>159227.93</v>
      </c>
      <c r="D105" s="29">
        <f t="shared" si="2"/>
        <v>6.2788404588438915E-2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20375.599999999999</v>
      </c>
      <c r="D107" s="29">
        <f t="shared" si="2"/>
        <v>8.0347173798729667E-3</v>
      </c>
      <c r="E107" s="26"/>
    </row>
    <row r="108" spans="1:5" x14ac:dyDescent="0.2">
      <c r="A108" s="28">
        <v>5125</v>
      </c>
      <c r="B108" s="26" t="s">
        <v>285</v>
      </c>
      <c r="C108" s="123">
        <v>14917.6</v>
      </c>
      <c r="D108" s="29">
        <f t="shared" si="2"/>
        <v>5.8824623562492868E-3</v>
      </c>
      <c r="E108" s="26"/>
    </row>
    <row r="109" spans="1:5" x14ac:dyDescent="0.2">
      <c r="A109" s="28">
        <v>5126</v>
      </c>
      <c r="B109" s="26" t="s">
        <v>286</v>
      </c>
      <c r="C109" s="123">
        <v>100407.25</v>
      </c>
      <c r="D109" s="29">
        <f t="shared" si="2"/>
        <v>3.9593625544290717E-2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1068.29</v>
      </c>
      <c r="D112" s="29">
        <f t="shared" si="2"/>
        <v>4.2125916438016508E-4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247653.71000000002</v>
      </c>
      <c r="D113" s="95">
        <f t="shared" si="2"/>
        <v>9.7657372932675346E-2</v>
      </c>
      <c r="E113" s="26"/>
    </row>
    <row r="114" spans="1:5" x14ac:dyDescent="0.2">
      <c r="A114" s="28">
        <v>5131</v>
      </c>
      <c r="B114" s="26" t="s">
        <v>291</v>
      </c>
      <c r="C114" s="123">
        <v>23740.9</v>
      </c>
      <c r="D114" s="29">
        <f t="shared" si="2"/>
        <v>9.3617572902798506E-3</v>
      </c>
      <c r="E114" s="26"/>
    </row>
    <row r="115" spans="1:5" x14ac:dyDescent="0.2">
      <c r="A115" s="28">
        <v>5132</v>
      </c>
      <c r="B115" s="26" t="s">
        <v>292</v>
      </c>
      <c r="C115" s="123">
        <v>0</v>
      </c>
      <c r="D115" s="29">
        <f t="shared" si="2"/>
        <v>0</v>
      </c>
      <c r="E115" s="26"/>
    </row>
    <row r="116" spans="1:5" x14ac:dyDescent="0.2">
      <c r="A116" s="28">
        <v>5133</v>
      </c>
      <c r="B116" s="26" t="s">
        <v>293</v>
      </c>
      <c r="C116" s="123">
        <v>16328</v>
      </c>
      <c r="D116" s="29">
        <f t="shared" si="2"/>
        <v>6.4386258749958673E-3</v>
      </c>
      <c r="E116" s="26"/>
    </row>
    <row r="117" spans="1:5" x14ac:dyDescent="0.2">
      <c r="A117" s="28">
        <v>5134</v>
      </c>
      <c r="B117" s="26" t="s">
        <v>294</v>
      </c>
      <c r="C117" s="123">
        <v>52322.29</v>
      </c>
      <c r="D117" s="29">
        <f t="shared" si="2"/>
        <v>2.0632266672773E-2</v>
      </c>
      <c r="E117" s="26"/>
    </row>
    <row r="118" spans="1:5" x14ac:dyDescent="0.2">
      <c r="A118" s="28">
        <v>5135</v>
      </c>
      <c r="B118" s="26" t="s">
        <v>295</v>
      </c>
      <c r="C118" s="123">
        <v>58958.76</v>
      </c>
      <c r="D118" s="29">
        <f t="shared" si="2"/>
        <v>2.3249228178201332E-2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32270.23</v>
      </c>
      <c r="D120" s="29">
        <f t="shared" si="2"/>
        <v>1.2725130932757711E-2</v>
      </c>
      <c r="E120" s="26"/>
    </row>
    <row r="121" spans="1:5" x14ac:dyDescent="0.2">
      <c r="A121" s="28">
        <v>5138</v>
      </c>
      <c r="B121" s="26" t="s">
        <v>298</v>
      </c>
      <c r="C121" s="123">
        <v>20412.95</v>
      </c>
      <c r="D121" s="29">
        <f t="shared" si="2"/>
        <v>8.0494456182629171E-3</v>
      </c>
      <c r="E121" s="26"/>
    </row>
    <row r="122" spans="1:5" x14ac:dyDescent="0.2">
      <c r="A122" s="28">
        <v>5139</v>
      </c>
      <c r="B122" s="26" t="s">
        <v>299</v>
      </c>
      <c r="C122" s="123">
        <v>43620.58</v>
      </c>
      <c r="D122" s="29">
        <f t="shared" si="2"/>
        <v>1.7200918365404657E-2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121119.45</v>
      </c>
      <c r="D123" s="95">
        <f t="shared" si="2"/>
        <v>4.7761074518328527E-2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121119.45</v>
      </c>
      <c r="D133" s="95">
        <f t="shared" si="2"/>
        <v>4.7761074518328527E-2</v>
      </c>
      <c r="E133" s="26"/>
    </row>
    <row r="134" spans="1:5" x14ac:dyDescent="0.2">
      <c r="A134" s="28">
        <v>5241</v>
      </c>
      <c r="B134" s="26" t="s">
        <v>309</v>
      </c>
      <c r="C134" s="123">
        <v>121119.45</v>
      </c>
      <c r="D134" s="29">
        <f t="shared" si="2"/>
        <v>4.7761074518328527E-2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89597.64</v>
      </c>
      <c r="D181" s="95">
        <f t="shared" si="3"/>
        <v>3.533106830245987E-2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89597.64</v>
      </c>
      <c r="D182" s="95">
        <f t="shared" si="3"/>
        <v>3.533106830245987E-2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88274.93</v>
      </c>
      <c r="D187" s="29">
        <f t="shared" si="3"/>
        <v>3.4809483611676198E-2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1322.71</v>
      </c>
      <c r="D189" s="29">
        <f t="shared" si="3"/>
        <v>5.2158469078367122E-4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scale="54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zoomScale="69" zoomScaleNormal="69" workbookViewId="0">
      <selection sqref="A1:J173"/>
    </sheetView>
  </sheetViews>
  <sheetFormatPr baseColWidth="10" defaultColWidth="9.140625" defaultRowHeight="11.25" x14ac:dyDescent="0.2"/>
  <cols>
    <col min="1" max="1" width="10" style="4" customWidth="1"/>
    <col min="2" max="2" width="48.85546875" style="4" customWidth="1"/>
    <col min="3" max="3" width="16.42578125" style="4" bestFit="1" customWidth="1"/>
    <col min="4" max="4" width="19.140625" style="4" customWidth="1"/>
    <col min="5" max="5" width="28" style="4" customWidth="1"/>
    <col min="6" max="6" width="34" style="4" customWidth="1"/>
    <col min="7" max="7" width="16.7109375" style="4" customWidth="1"/>
    <col min="8" max="8" width="21" style="4" customWidth="1"/>
    <col min="9" max="9" width="17.5703125" style="4" customWidth="1"/>
    <col min="10" max="10" width="18.28515625" style="4" customWidth="1"/>
    <col min="11" max="16384" width="9.140625" style="4"/>
  </cols>
  <sheetData>
    <row r="1" spans="1:8" s="3" customFormat="1" ht="18.95" customHeight="1" x14ac:dyDescent="0.25">
      <c r="A1" s="182" t="s">
        <v>589</v>
      </c>
      <c r="B1" s="183"/>
      <c r="C1" s="183"/>
      <c r="D1" s="183"/>
      <c r="E1" s="183"/>
      <c r="F1" s="183"/>
      <c r="G1" s="2" t="s">
        <v>486</v>
      </c>
      <c r="H1" s="8">
        <v>2026</v>
      </c>
    </row>
    <row r="2" spans="1:8" s="3" customFormat="1" ht="18.95" customHeight="1" x14ac:dyDescent="0.25">
      <c r="A2" s="182" t="s">
        <v>490</v>
      </c>
      <c r="B2" s="183"/>
      <c r="C2" s="183"/>
      <c r="D2" s="183"/>
      <c r="E2" s="183"/>
      <c r="F2" s="183"/>
      <c r="G2" s="2" t="s">
        <v>487</v>
      </c>
      <c r="H2" s="8" t="s">
        <v>489</v>
      </c>
    </row>
    <row r="3" spans="1:8" s="3" customFormat="1" ht="18.95" customHeight="1" x14ac:dyDescent="0.25">
      <c r="A3" s="182" t="s">
        <v>590</v>
      </c>
      <c r="B3" s="183"/>
      <c r="C3" s="183"/>
      <c r="D3" s="183"/>
      <c r="E3" s="183"/>
      <c r="F3" s="183"/>
      <c r="G3" s="2" t="s">
        <v>488</v>
      </c>
      <c r="H3" s="8">
        <v>2</v>
      </c>
    </row>
    <row r="4" spans="1:8" s="3" customFormat="1" ht="18.95" customHeight="1" x14ac:dyDescent="0.25">
      <c r="A4" s="182" t="s">
        <v>504</v>
      </c>
      <c r="B4" s="183"/>
      <c r="C4" s="183"/>
      <c r="D4" s="183"/>
      <c r="E4" s="183"/>
      <c r="F4" s="183"/>
      <c r="G4" s="2"/>
      <c r="H4" s="8"/>
    </row>
    <row r="5" spans="1:8" x14ac:dyDescent="0.2">
      <c r="A5" s="180" t="s">
        <v>113</v>
      </c>
      <c r="B5" s="180"/>
      <c r="C5" s="180"/>
      <c r="D5" s="180"/>
      <c r="E5" s="180"/>
      <c r="F5" s="180"/>
      <c r="G5" s="180"/>
      <c r="H5" s="180"/>
    </row>
    <row r="7" spans="1:8" x14ac:dyDescent="0.2">
      <c r="A7" s="181" t="s">
        <v>86</v>
      </c>
      <c r="B7" s="181"/>
      <c r="C7" s="181"/>
      <c r="D7" s="181"/>
      <c r="E7" s="181"/>
      <c r="F7" s="181"/>
      <c r="G7" s="181"/>
      <c r="H7" s="181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81" t="s">
        <v>87</v>
      </c>
      <c r="B13" s="181"/>
      <c r="C13" s="181"/>
      <c r="D13" s="181"/>
      <c r="E13" s="181"/>
      <c r="F13" s="181"/>
      <c r="G13" s="181"/>
      <c r="H13" s="181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226505.92</v>
      </c>
      <c r="D15" s="125">
        <v>226505.92</v>
      </c>
      <c r="E15" s="125">
        <v>226505.92</v>
      </c>
      <c r="F15" s="125">
        <v>226505.92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81" t="s">
        <v>88</v>
      </c>
      <c r="B18" s="181"/>
      <c r="C18" s="181"/>
      <c r="D18" s="181"/>
      <c r="E18" s="181"/>
      <c r="F18" s="181"/>
      <c r="G18" s="181"/>
      <c r="H18" s="181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301735.76</v>
      </c>
      <c r="D20" s="125">
        <v>301735.76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20926.28</v>
      </c>
      <c r="D21" s="125">
        <v>20926.28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2000</v>
      </c>
      <c r="D23" s="125">
        <v>2000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81" t="s">
        <v>477</v>
      </c>
      <c r="B30" s="181"/>
      <c r="C30" s="181"/>
      <c r="D30" s="181"/>
      <c r="E30" s="181"/>
      <c r="F30" s="181"/>
      <c r="G30" s="181"/>
      <c r="H30" s="181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81" t="s">
        <v>138</v>
      </c>
      <c r="B39" s="181"/>
      <c r="C39" s="181"/>
      <c r="D39" s="181"/>
      <c r="E39" s="181"/>
      <c r="F39" s="181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81" t="s">
        <v>93</v>
      </c>
      <c r="B44" s="181"/>
      <c r="C44" s="181"/>
      <c r="D44" s="181"/>
      <c r="E44" s="181"/>
      <c r="F44" s="181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81" t="s">
        <v>94</v>
      </c>
      <c r="B48" s="181"/>
      <c r="C48" s="181"/>
      <c r="D48" s="181"/>
      <c r="E48" s="181"/>
      <c r="F48" s="181"/>
      <c r="G48" s="181"/>
      <c r="H48" s="181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81" t="s">
        <v>98</v>
      </c>
      <c r="B54" s="181"/>
      <c r="C54" s="181"/>
      <c r="D54" s="181"/>
      <c r="E54" s="181"/>
      <c r="F54" s="181"/>
      <c r="G54" s="181"/>
      <c r="H54" s="181"/>
      <c r="I54" s="181"/>
      <c r="J54" s="181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0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2282279.91</v>
      </c>
      <c r="D64" s="125">
        <f t="shared" ref="D64:E64" si="0">SUM(D65:D72)</f>
        <v>88274.93</v>
      </c>
      <c r="E64" s="125">
        <f t="shared" si="0"/>
        <v>-1108976.1300000001</v>
      </c>
    </row>
    <row r="65" spans="1:9" x14ac:dyDescent="0.2">
      <c r="A65" s="6">
        <v>1241</v>
      </c>
      <c r="B65" s="4" t="s">
        <v>153</v>
      </c>
      <c r="C65" s="125">
        <v>311531.11</v>
      </c>
      <c r="D65" s="125">
        <v>17554.37</v>
      </c>
      <c r="E65" s="125">
        <v>-262036.26</v>
      </c>
    </row>
    <row r="66" spans="1:9" x14ac:dyDescent="0.2">
      <c r="A66" s="6">
        <v>1242</v>
      </c>
      <c r="B66" s="4" t="s">
        <v>154</v>
      </c>
      <c r="C66" s="125">
        <v>124448.67</v>
      </c>
      <c r="D66" s="125">
        <v>0</v>
      </c>
      <c r="E66" s="125">
        <v>-124448.67</v>
      </c>
    </row>
    <row r="67" spans="1:9" x14ac:dyDescent="0.2">
      <c r="A67" s="6">
        <v>1243</v>
      </c>
      <c r="B67" s="4" t="s">
        <v>155</v>
      </c>
      <c r="C67" s="125">
        <v>0</v>
      </c>
      <c r="D67" s="125">
        <v>0</v>
      </c>
      <c r="E67" s="125">
        <v>0</v>
      </c>
    </row>
    <row r="68" spans="1:9" x14ac:dyDescent="0.2">
      <c r="A68" s="6">
        <v>1244</v>
      </c>
      <c r="B68" s="4" t="s">
        <v>156</v>
      </c>
      <c r="C68" s="125">
        <v>1747697.34</v>
      </c>
      <c r="D68" s="125">
        <v>65790.42</v>
      </c>
      <c r="E68" s="125">
        <v>-657870.89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98602.79</v>
      </c>
      <c r="D70" s="125">
        <v>4930.1400000000003</v>
      </c>
      <c r="E70" s="125">
        <v>-64620.31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81" t="s">
        <v>99</v>
      </c>
      <c r="B74" s="181"/>
      <c r="C74" s="181"/>
      <c r="D74" s="181"/>
      <c r="E74" s="181"/>
      <c r="F74" s="181"/>
      <c r="G74" s="181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29324.230000000003</v>
      </c>
      <c r="D76" s="125">
        <f>SUM(D77:D81)</f>
        <v>1322.71</v>
      </c>
      <c r="E76" s="125">
        <f>SUM(E77:E81)</f>
        <v>-8841.3799999999992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26454.240000000002</v>
      </c>
      <c r="D80" s="125">
        <v>1322.71</v>
      </c>
      <c r="E80" s="125">
        <v>-8841.3799999999992</v>
      </c>
    </row>
    <row r="81" spans="1:8" x14ac:dyDescent="0.2">
      <c r="A81" s="6">
        <v>1259</v>
      </c>
      <c r="B81" s="4" t="s">
        <v>167</v>
      </c>
      <c r="C81" s="125">
        <v>2869.99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81" t="s">
        <v>101</v>
      </c>
      <c r="B90" s="181"/>
      <c r="C90" s="181"/>
      <c r="D90" s="181"/>
      <c r="E90" s="181"/>
      <c r="F90" s="181"/>
      <c r="G90" s="181"/>
      <c r="H90" s="181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81" t="s">
        <v>588</v>
      </c>
      <c r="B96" s="181"/>
      <c r="C96" s="181"/>
      <c r="D96" s="181"/>
      <c r="E96" s="181"/>
      <c r="F96" s="181"/>
      <c r="G96" s="181"/>
      <c r="H96" s="181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81" t="s">
        <v>102</v>
      </c>
      <c r="B108" s="181"/>
      <c r="C108" s="181"/>
      <c r="D108" s="181"/>
      <c r="E108" s="181"/>
      <c r="F108" s="181"/>
      <c r="G108" s="181"/>
      <c r="H108" s="181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977262.60000000009</v>
      </c>
      <c r="D110" s="125">
        <f>SUM(D111:D119)</f>
        <v>977262.60000000009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929305.55</v>
      </c>
      <c r="D111" s="125">
        <f>C111</f>
        <v>929305.55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12085</v>
      </c>
      <c r="D112" s="125">
        <f t="shared" ref="D112:D119" si="1">C112</f>
        <v>12085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32872.050000000003</v>
      </c>
      <c r="D117" s="125">
        <f t="shared" si="1"/>
        <v>32872.050000000003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3000</v>
      </c>
      <c r="D119" s="125">
        <f t="shared" si="1"/>
        <v>3000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81" t="s">
        <v>103</v>
      </c>
      <c r="B125" s="181"/>
      <c r="C125" s="181"/>
      <c r="D125" s="181"/>
      <c r="E125" s="181"/>
      <c r="F125" s="181"/>
      <c r="G125" s="181"/>
      <c r="H125" s="181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81" t="s">
        <v>543</v>
      </c>
      <c r="B142" s="181"/>
      <c r="C142" s="181"/>
      <c r="D142" s="181"/>
      <c r="E142" s="181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4" t="s">
        <v>547</v>
      </c>
      <c r="B153" s="184"/>
      <c r="C153" s="184"/>
      <c r="D153" s="184"/>
      <c r="E153" s="184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/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179662.9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179662.9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4" t="s">
        <v>557</v>
      </c>
      <c r="B165" s="184"/>
      <c r="C165" s="184"/>
      <c r="D165" s="184"/>
      <c r="E165" s="184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sqref="A1:E31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5" t="s">
        <v>589</v>
      </c>
      <c r="B1" s="185"/>
      <c r="C1" s="185"/>
      <c r="D1" s="10" t="s">
        <v>486</v>
      </c>
      <c r="E1" s="11">
        <v>2026</v>
      </c>
    </row>
    <row r="2" spans="1:5" ht="18.95" customHeight="1" x14ac:dyDescent="0.2">
      <c r="A2" s="185" t="s">
        <v>492</v>
      </c>
      <c r="B2" s="185"/>
      <c r="C2" s="185"/>
      <c r="D2" s="10" t="s">
        <v>487</v>
      </c>
      <c r="E2" s="11" t="s">
        <v>489</v>
      </c>
    </row>
    <row r="3" spans="1:5" ht="18.95" customHeight="1" x14ac:dyDescent="0.2">
      <c r="A3" s="185" t="s">
        <v>590</v>
      </c>
      <c r="B3" s="185"/>
      <c r="C3" s="185"/>
      <c r="D3" s="10" t="s">
        <v>488</v>
      </c>
      <c r="E3" s="11">
        <v>2</v>
      </c>
    </row>
    <row r="4" spans="1:5" ht="18.95" customHeight="1" x14ac:dyDescent="0.2">
      <c r="A4" s="185" t="s">
        <v>504</v>
      </c>
      <c r="B4" s="185"/>
      <c r="C4" s="185"/>
      <c r="D4" s="10"/>
      <c r="E4" s="11"/>
    </row>
    <row r="5" spans="1:5" x14ac:dyDescent="0.2">
      <c r="A5" s="187" t="s">
        <v>113</v>
      </c>
      <c r="B5" s="187"/>
      <c r="C5" s="187"/>
      <c r="D5" s="187"/>
      <c r="E5" s="187"/>
    </row>
    <row r="7" spans="1:5" x14ac:dyDescent="0.2">
      <c r="A7" s="186" t="s">
        <v>104</v>
      </c>
      <c r="B7" s="186"/>
      <c r="C7" s="186"/>
      <c r="D7" s="186"/>
      <c r="E7" s="186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0</v>
      </c>
      <c r="E9" s="12" t="str">
        <f>IF(OR(C9&lt;&gt;0,C10&lt;&gt;0,C11&lt;&gt;0),"","SIN INFORMACIÓN QUE REVELAR")</f>
        <v>SIN INFORMACIÓN QUE REVELAR</v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6" t="s">
        <v>105</v>
      </c>
      <c r="B13" s="186"/>
      <c r="C13" s="186"/>
      <c r="D13" s="186"/>
      <c r="E13" s="186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895437.68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-8826.7900000000009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9"/>
  <sheetViews>
    <sheetView zoomScaleNormal="100" workbookViewId="0">
      <selection sqref="A1:E149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5" t="s">
        <v>589</v>
      </c>
      <c r="B1" s="185"/>
      <c r="C1" s="185"/>
      <c r="D1" s="10" t="s">
        <v>486</v>
      </c>
      <c r="E1" s="11">
        <v>2026</v>
      </c>
    </row>
    <row r="2" spans="1:5" s="16" customFormat="1" ht="18.95" customHeight="1" x14ac:dyDescent="0.25">
      <c r="A2" s="185" t="s">
        <v>493</v>
      </c>
      <c r="B2" s="185"/>
      <c r="C2" s="185"/>
      <c r="D2" s="10" t="s">
        <v>487</v>
      </c>
      <c r="E2" s="11" t="s">
        <v>489</v>
      </c>
    </row>
    <row r="3" spans="1:5" s="16" customFormat="1" ht="18.95" customHeight="1" x14ac:dyDescent="0.25">
      <c r="A3" s="185" t="s">
        <v>590</v>
      </c>
      <c r="B3" s="185"/>
      <c r="C3" s="185"/>
      <c r="D3" s="10" t="s">
        <v>488</v>
      </c>
      <c r="E3" s="11">
        <v>2</v>
      </c>
    </row>
    <row r="4" spans="1:5" s="16" customFormat="1" ht="18.95" customHeight="1" x14ac:dyDescent="0.25">
      <c r="A4" s="185" t="s">
        <v>504</v>
      </c>
      <c r="B4" s="185"/>
      <c r="C4" s="185"/>
      <c r="D4" s="10"/>
      <c r="E4" s="11"/>
    </row>
    <row r="5" spans="1:5" x14ac:dyDescent="0.2">
      <c r="A5" s="187" t="s">
        <v>113</v>
      </c>
      <c r="B5" s="187"/>
      <c r="C5" s="187"/>
      <c r="D5" s="187"/>
      <c r="E5" s="187"/>
    </row>
    <row r="7" spans="1:5" x14ac:dyDescent="0.2">
      <c r="A7" s="186" t="s">
        <v>567</v>
      </c>
      <c r="B7" s="186"/>
      <c r="C7" s="186"/>
      <c r="D7" s="186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298581.8</v>
      </c>
      <c r="D10" s="128">
        <v>508826.18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298581.8</v>
      </c>
      <c r="D16" s="129">
        <f>SUM(D9:D15)</f>
        <v>508826.18</v>
      </c>
    </row>
    <row r="19" spans="1:5" x14ac:dyDescent="0.2">
      <c r="A19" s="186" t="s">
        <v>568</v>
      </c>
      <c r="B19" s="186"/>
      <c r="C19" s="186"/>
      <c r="D19" s="186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842000</v>
      </c>
      <c r="D29" s="129">
        <f>SUM(D30:D37)</f>
        <v>450930.61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64940.61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842000</v>
      </c>
      <c r="D33" s="128">
        <v>385990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842000</v>
      </c>
      <c r="D44" s="129">
        <f>D21+D29+D38</f>
        <v>450930.61</v>
      </c>
    </row>
    <row r="46" spans="1:5" x14ac:dyDescent="0.2">
      <c r="A46" s="186" t="s">
        <v>569</v>
      </c>
      <c r="B46" s="186"/>
      <c r="C46" s="186"/>
      <c r="D46" s="186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895437.68</v>
      </c>
      <c r="D48" s="129">
        <v>250756.65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89591.84</v>
      </c>
      <c r="D49" s="129">
        <f>D54+D66+D94+D97+D50</f>
        <v>121185.76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89597.64</v>
      </c>
      <c r="D66" s="129">
        <f>D67+D76+D79+D85</f>
        <v>121185.76</v>
      </c>
    </row>
    <row r="67" spans="1:4" x14ac:dyDescent="0.2">
      <c r="A67" s="14">
        <v>5510</v>
      </c>
      <c r="B67" s="12" t="s">
        <v>352</v>
      </c>
      <c r="C67" s="128">
        <f>SUM(C68:C75)</f>
        <v>89597.64</v>
      </c>
      <c r="D67" s="128">
        <f>SUM(D68:D75)</f>
        <v>121185.76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88274.93</v>
      </c>
      <c r="D72" s="128">
        <v>118540.34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1322.71</v>
      </c>
      <c r="D74" s="128">
        <v>2645.42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-5.8</v>
      </c>
      <c r="D97" s="129">
        <f>SUM(D98:D102)</f>
        <v>0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-5.8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22386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22386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22386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985029.52</v>
      </c>
      <c r="D147" s="129">
        <f>D48+D49-D103-D114</f>
        <v>349556.41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workbookViewId="0">
      <selection activeCell="C17" sqref="C17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9" t="s">
        <v>589</v>
      </c>
      <c r="B1" s="190"/>
      <c r="C1" s="191"/>
    </row>
    <row r="2" spans="1:3" s="17" customFormat="1" ht="18" customHeight="1" x14ac:dyDescent="0.25">
      <c r="A2" s="192" t="s">
        <v>494</v>
      </c>
      <c r="B2" s="193"/>
      <c r="C2" s="194"/>
    </row>
    <row r="3" spans="1:3" s="17" customFormat="1" ht="18" customHeight="1" x14ac:dyDescent="0.25">
      <c r="A3" s="192" t="s">
        <v>590</v>
      </c>
      <c r="B3" s="193"/>
      <c r="C3" s="194"/>
    </row>
    <row r="4" spans="1:3" s="19" customFormat="1" ht="18" customHeight="1" x14ac:dyDescent="0.2">
      <c r="A4" s="195" t="s">
        <v>495</v>
      </c>
      <c r="B4" s="196"/>
      <c r="C4" s="197"/>
    </row>
    <row r="5" spans="1:3" s="19" customFormat="1" ht="18" customHeight="1" x14ac:dyDescent="0.2">
      <c r="A5" s="198" t="s">
        <v>399</v>
      </c>
      <c r="B5" s="199"/>
      <c r="C5" s="111">
        <v>2026</v>
      </c>
    </row>
    <row r="6" spans="1:3" x14ac:dyDescent="0.2">
      <c r="A6" s="30" t="s">
        <v>428</v>
      </c>
      <c r="B6" s="30"/>
      <c r="C6" s="71">
        <v>3431382.51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3431382.51</v>
      </c>
    </row>
    <row r="23" spans="1:3" ht="21" customHeight="1" x14ac:dyDescent="0.2">
      <c r="A23" s="188" t="s">
        <v>506</v>
      </c>
      <c r="B23" s="188"/>
      <c r="C23" s="188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scale="96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E35" sqref="E35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200" t="s">
        <v>589</v>
      </c>
      <c r="B1" s="201"/>
      <c r="C1" s="202"/>
    </row>
    <row r="2" spans="1:3" s="20" customFormat="1" ht="18.95" customHeight="1" x14ac:dyDescent="0.25">
      <c r="A2" s="203" t="s">
        <v>496</v>
      </c>
      <c r="B2" s="204"/>
      <c r="C2" s="205"/>
    </row>
    <row r="3" spans="1:3" s="20" customFormat="1" ht="18.95" customHeight="1" x14ac:dyDescent="0.25">
      <c r="A3" s="203" t="s">
        <v>590</v>
      </c>
      <c r="B3" s="204"/>
      <c r="C3" s="205"/>
    </row>
    <row r="4" spans="1:3" x14ac:dyDescent="0.2">
      <c r="A4" s="195" t="s">
        <v>495</v>
      </c>
      <c r="B4" s="196"/>
      <c r="C4" s="197"/>
    </row>
    <row r="5" spans="1:3" ht="22.15" customHeight="1" x14ac:dyDescent="0.2">
      <c r="A5" s="206" t="s">
        <v>399</v>
      </c>
      <c r="B5" s="207"/>
      <c r="C5" s="111">
        <v>2026</v>
      </c>
    </row>
    <row r="6" spans="1:3" x14ac:dyDescent="0.2">
      <c r="A6" s="55" t="s">
        <v>441</v>
      </c>
      <c r="B6" s="30"/>
      <c r="C6" s="75">
        <v>3288347.19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842000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842000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89597.64</v>
      </c>
    </row>
    <row r="32" spans="1:3" x14ac:dyDescent="0.2">
      <c r="A32" s="61" t="s">
        <v>463</v>
      </c>
      <c r="B32" s="48" t="s">
        <v>352</v>
      </c>
      <c r="C32" s="76">
        <v>89597.64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2535944.83</v>
      </c>
    </row>
    <row r="42" spans="1:3" ht="24" customHeight="1" x14ac:dyDescent="0.2">
      <c r="A42" s="188" t="s">
        <v>506</v>
      </c>
      <c r="B42" s="188"/>
      <c r="C42" s="188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topLeftCell="A27" zoomScale="91" zoomScaleNormal="91" workbookViewId="0">
      <selection activeCell="C45" sqref="C45"/>
    </sheetView>
  </sheetViews>
  <sheetFormatPr baseColWidth="10" defaultColWidth="9.140625" defaultRowHeight="11.25" x14ac:dyDescent="0.2"/>
  <cols>
    <col min="1" max="1" width="10" style="12" customWidth="1"/>
    <col min="2" max="2" width="64.7109375" style="12" customWidth="1"/>
    <col min="3" max="6" width="17.28515625" style="12" customWidth="1"/>
    <col min="7" max="7" width="24.28515625" style="12" bestFit="1" customWidth="1"/>
    <col min="8" max="8" width="13.28515625" style="12" customWidth="1"/>
    <col min="9" max="9" width="14.42578125" style="12" customWidth="1"/>
    <col min="10" max="10" width="15.5703125" style="12" customWidth="1"/>
    <col min="11" max="16384" width="9.140625" style="12"/>
  </cols>
  <sheetData>
    <row r="1" spans="1:10" ht="18.95" customHeight="1" x14ac:dyDescent="0.2">
      <c r="A1" s="185" t="s">
        <v>589</v>
      </c>
      <c r="B1" s="209"/>
      <c r="C1" s="209"/>
      <c r="D1" s="209"/>
      <c r="E1" s="209"/>
      <c r="F1" s="209"/>
      <c r="G1" s="10" t="s">
        <v>486</v>
      </c>
      <c r="H1" s="11">
        <v>2026</v>
      </c>
    </row>
    <row r="2" spans="1:10" ht="18.95" customHeight="1" x14ac:dyDescent="0.2">
      <c r="A2" s="185" t="s">
        <v>497</v>
      </c>
      <c r="B2" s="209"/>
      <c r="C2" s="209"/>
      <c r="D2" s="209"/>
      <c r="E2" s="209"/>
      <c r="F2" s="209"/>
      <c r="G2" s="10" t="s">
        <v>487</v>
      </c>
      <c r="H2" s="11" t="s">
        <v>489</v>
      </c>
    </row>
    <row r="3" spans="1:10" ht="18.95" customHeight="1" x14ac:dyDescent="0.2">
      <c r="A3" s="210" t="s">
        <v>590</v>
      </c>
      <c r="B3" s="211"/>
      <c r="C3" s="211"/>
      <c r="D3" s="211"/>
      <c r="E3" s="211"/>
      <c r="F3" s="211"/>
      <c r="G3" s="10" t="s">
        <v>488</v>
      </c>
      <c r="H3" s="11">
        <v>2</v>
      </c>
    </row>
    <row r="4" spans="1:10" x14ac:dyDescent="0.2">
      <c r="A4" s="210" t="str">
        <f>'Notas a los Edos Financieros'!A4</f>
        <v>(Cifras en Pesos)</v>
      </c>
      <c r="B4" s="211"/>
      <c r="C4" s="211"/>
      <c r="D4" s="211"/>
      <c r="E4" s="211"/>
      <c r="F4" s="211"/>
      <c r="G4" s="110"/>
      <c r="H4" s="110"/>
    </row>
    <row r="5" spans="1:10" x14ac:dyDescent="0.2">
      <c r="A5" s="187" t="s">
        <v>113</v>
      </c>
      <c r="B5" s="187"/>
      <c r="C5" s="187"/>
      <c r="D5" s="187"/>
      <c r="E5" s="187"/>
      <c r="F5" s="187"/>
      <c r="G5" s="187"/>
      <c r="H5" s="187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8" t="s">
        <v>533</v>
      </c>
      <c r="C39" s="208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5140000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2550617.4900000002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842000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3431382.51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8" t="s">
        <v>534</v>
      </c>
      <c r="C48" s="208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5140000</v>
      </c>
    </row>
    <row r="51" spans="1:3" x14ac:dyDescent="0.2">
      <c r="A51" s="12">
        <v>8220</v>
      </c>
      <c r="B51" s="86" t="s">
        <v>46</v>
      </c>
      <c r="C51" s="142">
        <v>2693652.81</v>
      </c>
    </row>
    <row r="52" spans="1:3" x14ac:dyDescent="0.2">
      <c r="A52" s="12">
        <v>8230</v>
      </c>
      <c r="B52" s="86" t="s">
        <v>576</v>
      </c>
      <c r="C52" s="142">
        <v>842000</v>
      </c>
    </row>
    <row r="53" spans="1:3" x14ac:dyDescent="0.2">
      <c r="A53" s="12">
        <v>8240</v>
      </c>
      <c r="B53" s="86" t="s">
        <v>45</v>
      </c>
      <c r="C53" s="142">
        <v>0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5.8</v>
      </c>
    </row>
    <row r="56" spans="1:3" x14ac:dyDescent="0.2">
      <c r="A56" s="12">
        <v>8270</v>
      </c>
      <c r="B56" s="86" t="s">
        <v>42</v>
      </c>
      <c r="C56" s="142">
        <v>3288352.99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scale="57" fitToHeight="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Conciliacion_Ig!Área_de_impresión</vt:lpstr>
      <vt:lpstr>EFE!Área_de_impresión</vt:lpstr>
      <vt:lpstr>ESF!Área_de_impresión</vt:lpstr>
      <vt:lpstr>Memoria!Área_de_impresión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2026-07-17T01:32:52Z</cp:lastPrinted>
  <dcterms:created xsi:type="dcterms:W3CDTF">2012-12-11T20:36:24Z</dcterms:created>
  <dcterms:modified xsi:type="dcterms:W3CDTF">2026-07-23T23:26:48Z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