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AF63562-B230-4F1B-9D9E-7E66F70318FE}" xr6:coauthVersionLast="47" xr6:coauthVersionMax="47" xr10:uidLastSave="{00000000-0000-0000-0000-000000000000}"/>
  <bookViews>
    <workbookView xWindow="-120" yWindow="-120" windowWidth="29040" windowHeight="1572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E127" i="59" l="1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<sst xmlns="http://schemas.openxmlformats.org/spreadsheetml/2006/main" count="859" uniqueCount="591">
  <si>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</si>
  <si>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</si>
  <si>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</si>
  <si>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</si>
  <si>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</si>
  <si>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</si>
  <si>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</si>
  <si>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</si>
  <si>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</si>
  <si>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</si>
  <si>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</si>
  <si>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</si>
  <si>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</si>
  <si>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</si>
  <si>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</si>
  <si>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</si>
  <si>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</si>
  <si>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</si>
  <si>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</si>
  <si>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</si>
  <si>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</si>
  <si>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</si>
  <si>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</si>
  <si>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</si>
  <si>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</si>
  <si>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</si>
  <si>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</si>
  <si>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</si>
  <si>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</si>
  <si>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</si>
  <si>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</si>
  <si>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</si>
  <si>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</si>
  <si>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</si>
  <si>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</si>
  <si>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</si>
  <si>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</si>
  <si>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</si>
  <si>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</si>
  <si>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</si>
  <si>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</si>
  <si>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</si>
  <si>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</si>
  <si>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</si>
  <si>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</si>
  <si>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</si>
  <si>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</si>
  <si>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</si>
  <si>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</si>
  <si>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</si>
  <si>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</si>
  <si>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</si>
  <si>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</si>
  <si>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</si>
  <si>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</si>
  <si>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</si>
  <si>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</si>
  <si>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</si>
  <si>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</si>
  <si>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</si>
  <si>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</si>
  <si>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</si>
  <si>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</si>
  <si>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</si>
  <si>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</si>
  <si>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</si>
  <si>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</si>
  <si>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</si>
  <si>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</si>
  <si>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</si>
  <si>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</si>
  <si>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</si>
  <si>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</si>
  <si>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</si>
  <si>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</si>
  <si>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</si>
  <si>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</si>
  <si>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</si>
  <si>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</si>
  <si>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</si>
  <si>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</si>
  <si>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</si>
  <si>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</si>
  <si>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</si>
  <si>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</si>
  <si>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</si>
  <si>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</si>
  <si>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</si>
  <si>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</si>
  <si>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</si>
  <si>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</si>
  <si>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</si>
  <si>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</si>
  <si>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</si>
  <si>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</si>
  <si>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</si>
  <si>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</si>
  <si>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</si>
  <si>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</si>
  <si>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</si>
  <si>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</si>
  <si>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</si>
  <si>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</si>
  <si>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</si>
  <si>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</si>
  <si>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</si>
  <si>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</si>
  <si>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</si>
  <si>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</si>
  <si>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</si>
  <si>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</si>
  <si>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</si>
  <si>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</si>
  <si>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</si>
  <si>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</si>
  <si>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</si>
  <si>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</si>
  <si>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</si>
  <si>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</si>
  <si>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</si>
  <si>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</si>
  <si>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</si>
  <si>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</si>
  <si>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</si>
  <si>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</si>
  <si>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</si>
  <si>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</si>
  <si>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</si>
  <si>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</si>
  <si>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</si>
  <si>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</si>
  <si>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</si>
  <si>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</si>
  <si>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</si>
  <si>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</si>
  <si>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</si>
  <si>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</si>
  <si>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</si>
  <si>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</si>
  <si>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</si>
  <si>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</si>
  <si>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</si>
  <si>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</si>
  <si>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</si>
  <si>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</si>
  <si>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</si>
  <si>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</si>
  <si>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</si>
  <si>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</si>
  <si>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</si>
  <si>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</si>
  <si>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</si>
  <si>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</si>
  <si>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</si>
  <si>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</si>
  <si>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</si>
  <si>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</si>
  <si>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</si>
  <si>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</si>
  <si>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</si>
  <si>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</si>
  <si>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</si>
  <si>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</si>
  <si>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</si>
  <si>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</si>
  <si>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</si>
  <si>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</si>
  <si>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</si>
  <si>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</si>
  <si>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</si>
  <si>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</si>
  <si>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</si>
  <si>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</si>
  <si>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</si>
  <si>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</si>
  <si>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</si>
  <si>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</si>
  <si>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</si>
  <si>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</si>
  <si>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</si>
  <si>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</si>
  <si>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</si>
  <si>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</si>
  <si>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</si>
  <si>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</si>
  <si>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</si>
  <si>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</si>
  <si>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</si>
  <si>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</si>
  <si>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</si>
  <si>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</si>
  <si>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</si>
  <si>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</si>
  <si>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</si>
  <si>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</si>
  <si>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</si>
  <si>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</si>
  <si>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</si>
  <si>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</si>
  <si>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</si>
  <si>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</si>
  <si>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</si>
  <si>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</si>
  <si>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</si>
  <si>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</si>
  <si>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</si>
  <si>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</si>
  <si>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</si>
  <si>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</si>
  <si>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</si>
  <si>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</si>
  <si>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</si>
  <si>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</si>
  <si>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</si>
  <si>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</si>
  <si>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</si>
  <si>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</si>
  <si>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</si>
  <si>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</si>
  <si>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</si>
  <si>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</si>
  <si>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</si>
  <si>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</si>
  <si>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</si>
  <si>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</si>
  <si>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</si>
  <si>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</si>
  <si>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</si>
  <si>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</si>
  <si>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</si>
  <si>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</si>
  <si>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</si>
  <si>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</si>
  <si>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</si>
  <si>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</si>
  <si>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</si>
  <si>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</si>
  <si>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</si>
  <si>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</si>
  <si>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</si>
  <si>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</si>
  <si>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</si>
  <si>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</si>
  <si>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</si>
  <si>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</si>
  <si>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</si>
  <si>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</si>
  <si>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</si>
  <si>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</si>
  <si>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</si>
  <si>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</si>
  <si>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</si>
  <si>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</si>
  <si>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</si>
  <si>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</si>
  <si>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</si>
  <si>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</si>
  <si>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</si>
  <si>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</si>
  <si>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</si>
  <si>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</si>
  <si>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</si>
  <si>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</si>
  <si>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</si>
  <si>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</si>
  <si>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</si>
  <si>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</si>
  <si>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</si>
  <si>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</si>
  <si>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</si>
  <si>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</si>
  <si>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</si>
  <si>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</si>
  <si>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</si>
  <si>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</si>
  <si>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</si>
  <si>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</si>
  <si>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</si>
  <si>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</si>
  <si>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</si>
  <si>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</si>
  <si>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</si>
  <si>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</si>
  <si>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</si>
  <si>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</si>
  <si>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</si>
  <si>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</si>
  <si>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</si>
  <si>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</si>
  <si>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</si>
  <si>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</si>
  <si>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</si>
  <si>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</si>
  <si>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</si>
  <si>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</si>
  <si>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</si>
  <si>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</si>
  <si>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</si>
  <si>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</si>
  <si>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</si>
  <si>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</si>
  <si>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</si>
  <si>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</si>
  <si>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</si>
  <si>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</si>
  <si>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</si>
  <si>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</si>
  <si>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</si>
  <si>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</si>
  <si>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</si>
  <si>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</si>
  <si>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</si>
  <si>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</si>
  <si>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</si>
  <si>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</si>
  <si>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</si>
  <si>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</si>
  <si>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</si>
  <si>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</si>
  <si>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</si>
  <si>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</si>
  <si>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</si>
  <si>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</si>
  <si>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</si>
  <si>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</si>
  <si>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</si>
  <si>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</si>
  <si>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</si>
  <si>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</si>
  <si>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</si>
  <si>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</si>
  <si>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</si>
  <si>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</si>
  <si>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</si>
  <si>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</si>
  <si>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</si>
  <si>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</si>
  <si>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</si>
  <si>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</si>
  <si>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</si>
  <si>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</si>
  <si>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</si>
  <si>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</si>
  <si>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</si>
  <si>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</si>
  <si>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</si>
  <si>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</si>
  <si>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</si>
  <si>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</si>
  <si>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</si>
  <si>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</si>
  <si>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</si>
  <si>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</si>
  <si>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</si>
  <si>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</si>
  <si>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</si>
  <si>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</si>
  <si>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</si>
  <si>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</si>
  <si>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</si>
  <si>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</si>
  <si>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</si>
  <si>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</si>
  <si>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</si>
  <si>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</si>
  <si>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</si>
  <si>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</si>
  <si>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</si>
  <si>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</si>
  <si>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</si>
  <si>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</si>
  <si>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</si>
  <si>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</si>
  <si>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</si>
  <si>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</si>
  <si>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</si>
  <si>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</si>
  <si>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</si>
  <si>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</si>
  <si>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</si>
  <si>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</si>
  <si>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</si>
  <si>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</si>
  <si>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</si>
  <si>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</si>
  <si>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</si>
  <si>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</si>
  <si>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</si>
  <si>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</si>
  <si>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</si>
  <si>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</si>
  <si>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</si>
  <si>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</si>
  <si>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</si>
  <si>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</si>
  <si>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</si>
  <si>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</si>
  <si>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</si>
  <si>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</si>
  <si>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</si>
  <si>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</si>
  <si>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</si>
  <si>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</si>
  <si>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</si>
  <si>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</si>
  <si>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</si>
  <si>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</si>
  <si>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</si>
  <si>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</si>
  <si>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</si>
  <si>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</si>
  <si>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</si>
  <si>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</si>
  <si>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</si>
  <si>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</si>
  <si>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</si>
  <si>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</si>
  <si>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</si>
  <si>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</si>
  <si>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</si>
  <si>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</si>
  <si>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</si>
  <si>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</si>
  <si>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</si>
  <si>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</si>
  <si>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</si>
  <si>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</si>
  <si>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</si>
  <si>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</si>
  <si>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</si>
  <si>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</si>
  <si>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</si>
  <si>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</si>
  <si>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</si>
  <si>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</si>
  <si>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</si>
  <si>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</si>
  <si>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</si>
  <si>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</si>
  <si>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</si>
  <si>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</si>
  <si>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</si>
  <si>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</si>
  <si>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</si>
  <si>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</si>
  <si>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</si>
  <si>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</si>
  <si>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</si>
  <si>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</si>
  <si>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</si>
  <si>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</si>
  <si>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</si>
  <si>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</si>
  <si>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</si>
  <si>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</si>
  <si>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</si>
  <si>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</si>
  <si>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</si>
  <si>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</si>
  <si>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</si>
  <si>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</si>
  <si>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</si>
  <si>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</si>
  <si>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</si>
  <si>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</si>
  <si>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</si>
  <si>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</si>
  <si>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</si>
  <si>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</si>
  <si>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</si>
  <si>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</si>
  <si>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</si>
  <si>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</si>
  <si>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</si>
  <si>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</si>
  <si>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</si>
  <si>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</si>
  <si>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</si>
  <si>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</si>
  <si>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</si>
  <si>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</si>
  <si>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</si>
  <si>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</si>
  <si>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</si>
  <si>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</si>
  <si>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</si>
  <si>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</si>
  <si>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</si>
  <si>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</si>
  <si>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</si>
  <si>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</si>
  <si>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</si>
  <si>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</si>
  <si>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</si>
  <si>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</si>
  <si>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</si>
  <si>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</si>
  <si>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</si>
  <si>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</si>
  <si>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</si>
  <si>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</si>
  <si>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</si>
  <si>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</si>
  <si>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</si>
  <si>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</si>
  <si>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</si>
  <si>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</si>
  <si>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</si>
  <si>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</si>
  <si>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</si>
  <si>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</si>
  <si>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</si>
  <si>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</si>
  <si>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</si>
  <si>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</si>
  <si>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</si>
  <si>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</si>
  <si>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</si>
  <si>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</si>
  <si>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</si>
  <si>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</si>
  <si>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</si>
  <si>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</si>
  <si>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</si>
  <si>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</si>
  <si>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</si>
  <si>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</si>
  <si>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</si>
  <si>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</si>
  <si>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</si>
  <si>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</si>
  <si>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</si>
  <si>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</si>
  <si>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</si>
  <si>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</si>
  <si>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</si>
  <si>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</si>
  <si>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</si>
  <si>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</si>
  <si>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</si>
  <si>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</si>
  <si>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</si>
  <si>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</si>
  <si>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</si>
  <si>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</si>
  <si>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</si>
  <si>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</si>
  <si>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</si>
  <si>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</si>
  <si>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</si>
  <si>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</si>
  <si>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</si>
  <si>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</si>
  <si>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</si>
  <si>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</si>
  <si>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</si>
  <si>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</si>
  <si>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</si>
  <si>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</si>
  <si>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</si>
  <si>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</si>
  <si>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</si>
  <si>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</si>
  <si>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</si>
  <si>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</si>
  <si>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</si>
  <si>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</si>
  <si>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</si>
  <si>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</si>
  <si>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</si>
  <si>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</si>
  <si>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</si>
  <si>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</si>
  <si>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</si>
  <si>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</si>
  <si>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</si>
  <si>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</si>
  <si>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</si>
  <si>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</si>
  <si>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</si>
  <si>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</si>
  <si>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</si>
  <si>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</si>
  <si>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</si>
  <si>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</si>
  <si>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</si>
  <si>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</si>
  <si>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</si>
  <si>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</si>
  <si>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MUNICIPIO DE SANTA CATARINA, GTO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</si>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</sst>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8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3" xfId="16" xr:uid="{00000000-0005-0000-0000-000005000000}"/>
    <cellStyle name="Millares 2 3 2" xfId="22" xr:uid="{00000000-0005-0000-0000-000006000000}"/>
    <cellStyle name="Millares 2 4" xfId="20" xr:uid="{00000000-0005-0000-0000-000007000000}"/>
    <cellStyle name="Millares 3" xfId="19" xr:uid="{00000000-0005-0000-0000-000008000000}"/>
    <cellStyle name="Millares 3 2" xfId="25" xr:uid="{00000000-0005-0000-0000-000009000000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4" xfId="4" xr:uid="{00000000-0005-0000-0000-000015000000}"/>
    <cellStyle name="Normal 5" xfId="5" xr:uid="{00000000-0005-0000-0000-000016000000}"/>
    <cellStyle name="Normal 56" xfId="6" xr:uid="{00000000-0005-0000-0000-000017000000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70" t="s">
        <v>589</v>
      </c>
      <c r="B1" s="171"/>
      <c r="C1" s="87" t="s">
        <v>486</v>
      </c>
      <c r="D1" s="88">
        <v>2026</v>
      </c>
    </row>
    <row r="2" spans="1:5" ht="16.149999999999999" customHeight="1" x14ac:dyDescent="0.2">
      <c r="A2" s="172" t="s">
        <v>485</v>
      </c>
      <c r="B2" s="173"/>
      <c r="C2" s="155" t="s">
        <v>487</v>
      </c>
      <c r="D2" s="89" t="s">
        <v>489</v>
      </c>
    </row>
    <row r="3" spans="1:5" ht="16.149999999999999" customHeight="1" x14ac:dyDescent="0.2">
      <c r="A3" s="172" t="s">
        <v>590</v>
      </c>
      <c r="B3" s="173"/>
      <c r="C3" s="155" t="s">
        <v>488</v>
      </c>
      <c r="D3" s="90">
        <v>2</v>
      </c>
    </row>
    <row r="4" spans="1:5" ht="16.149999999999999" customHeight="1" x14ac:dyDescent="0.2">
      <c r="A4" s="172" t="s">
        <v>504</v>
      </c>
      <c r="B4" s="173"/>
      <c r="C4" s="156"/>
      <c r="D4" s="89"/>
    </row>
    <row r="5" spans="1:5" ht="15" customHeight="1" x14ac:dyDescent="0.2">
      <c r="A5" s="157" t="s">
        <v>29</v>
      </c>
      <c r="B5" s="164" t="s">
        <v>30</v>
      </c>
      <c r="C5" s="164"/>
      <c r="D5" s="165"/>
    </row>
    <row r="6" spans="1:5" x14ac:dyDescent="0.2">
      <c r="A6" s="158"/>
      <c r="B6" s="166"/>
      <c r="C6" s="166"/>
      <c r="D6" s="167"/>
      <c r="E6" s="151"/>
    </row>
    <row r="7" spans="1:5" x14ac:dyDescent="0.2">
      <c r="A7" s="158"/>
      <c r="B7" s="168" t="s">
        <v>33</v>
      </c>
      <c r="C7" s="168"/>
      <c r="D7" s="169"/>
      <c r="E7" s="151"/>
    </row>
    <row r="8" spans="1:5" x14ac:dyDescent="0.2">
      <c r="A8" s="158"/>
      <c r="B8" s="148"/>
      <c r="C8" s="151"/>
      <c r="D8" s="152"/>
      <c r="E8" s="151"/>
    </row>
    <row r="9" spans="1:5" x14ac:dyDescent="0.2">
      <c r="A9" s="158"/>
      <c r="B9" s="149" t="s">
        <v>0</v>
      </c>
      <c r="C9" s="151"/>
      <c r="D9" s="152"/>
    </row>
    <row r="10" spans="1:5" x14ac:dyDescent="0.2">
      <c r="A10" s="159" t="s">
        <v>473</v>
      </c>
      <c r="B10" s="150" t="s">
        <v>537</v>
      </c>
      <c r="C10" s="151"/>
      <c r="D10" s="152"/>
    </row>
    <row r="11" spans="1:5" x14ac:dyDescent="0.2">
      <c r="A11" s="159" t="s">
        <v>474</v>
      </c>
      <c r="B11" s="150" t="s">
        <v>271</v>
      </c>
      <c r="C11" s="151"/>
      <c r="D11" s="152"/>
    </row>
    <row r="12" spans="1:5" x14ac:dyDescent="0.2">
      <c r="A12" s="159" t="s">
        <v>1</v>
      </c>
      <c r="B12" s="150" t="s">
        <v>2</v>
      </c>
      <c r="C12" s="151"/>
      <c r="D12" s="152"/>
    </row>
    <row r="13" spans="1:5" x14ac:dyDescent="0.2">
      <c r="A13" s="159" t="s">
        <v>3</v>
      </c>
      <c r="B13" s="150" t="s">
        <v>4</v>
      </c>
      <c r="C13" s="151"/>
      <c r="D13" s="152"/>
    </row>
    <row r="14" spans="1:5" x14ac:dyDescent="0.2">
      <c r="A14" s="159" t="s">
        <v>5</v>
      </c>
      <c r="B14" s="150" t="s">
        <v>6</v>
      </c>
      <c r="C14" s="151"/>
      <c r="D14" s="152"/>
    </row>
    <row r="15" spans="1:5" x14ac:dyDescent="0.2">
      <c r="A15" s="159" t="s">
        <v>80</v>
      </c>
      <c r="B15" s="150" t="s">
        <v>480</v>
      </c>
      <c r="C15" s="151"/>
      <c r="D15" s="152"/>
    </row>
    <row r="16" spans="1:5" x14ac:dyDescent="0.2">
      <c r="A16" s="159" t="s">
        <v>7</v>
      </c>
      <c r="B16" s="150" t="s">
        <v>481</v>
      </c>
      <c r="C16" s="151"/>
      <c r="D16" s="152"/>
    </row>
    <row r="17" spans="1:4" x14ac:dyDescent="0.2">
      <c r="A17" s="159" t="s">
        <v>8</v>
      </c>
      <c r="B17" s="150" t="s">
        <v>79</v>
      </c>
      <c r="C17" s="151"/>
      <c r="D17" s="152"/>
    </row>
    <row r="18" spans="1:4" x14ac:dyDescent="0.2">
      <c r="A18" s="159" t="s">
        <v>9</v>
      </c>
      <c r="B18" s="150" t="s">
        <v>10</v>
      </c>
      <c r="C18" s="151"/>
      <c r="D18" s="152"/>
    </row>
    <row r="19" spans="1:4" x14ac:dyDescent="0.2">
      <c r="A19" s="159" t="s">
        <v>11</v>
      </c>
      <c r="B19" s="150" t="s">
        <v>12</v>
      </c>
      <c r="C19" s="151"/>
      <c r="D19" s="152"/>
    </row>
    <row r="20" spans="1:4" x14ac:dyDescent="0.2">
      <c r="A20" s="159" t="s">
        <v>13</v>
      </c>
      <c r="B20" s="150" t="s">
        <v>14</v>
      </c>
      <c r="C20" s="151"/>
      <c r="D20" s="152"/>
    </row>
    <row r="21" spans="1:4" x14ac:dyDescent="0.2">
      <c r="A21" s="159" t="s">
        <v>15</v>
      </c>
      <c r="B21" s="150" t="s">
        <v>16</v>
      </c>
      <c r="C21" s="151"/>
      <c r="D21" s="152"/>
    </row>
    <row r="22" spans="1:4" x14ac:dyDescent="0.2">
      <c r="A22" s="159" t="s">
        <v>17</v>
      </c>
      <c r="B22" s="150" t="s">
        <v>482</v>
      </c>
      <c r="C22" s="151"/>
      <c r="D22" s="152"/>
    </row>
    <row r="23" spans="1:4" x14ac:dyDescent="0.2">
      <c r="A23" s="159" t="s">
        <v>18</v>
      </c>
      <c r="B23" s="150" t="s">
        <v>19</v>
      </c>
      <c r="C23" s="151"/>
      <c r="D23" s="152"/>
    </row>
    <row r="24" spans="1:4" x14ac:dyDescent="0.2">
      <c r="A24" s="159" t="s">
        <v>20</v>
      </c>
      <c r="B24" s="150" t="s">
        <v>111</v>
      </c>
      <c r="C24" s="151"/>
      <c r="D24" s="152"/>
    </row>
    <row r="25" spans="1:4" x14ac:dyDescent="0.2">
      <c r="A25" s="159" t="s">
        <v>21</v>
      </c>
      <c r="B25" s="150" t="s">
        <v>562</v>
      </c>
      <c r="C25" s="151"/>
      <c r="D25" s="152"/>
    </row>
    <row r="26" spans="1:4" x14ac:dyDescent="0.2">
      <c r="A26" s="159" t="s">
        <v>564</v>
      </c>
      <c r="B26" s="150" t="s">
        <v>565</v>
      </c>
      <c r="C26" s="151"/>
      <c r="D26" s="152"/>
    </row>
    <row r="27" spans="1:4" x14ac:dyDescent="0.2">
      <c r="A27" s="159" t="s">
        <v>563</v>
      </c>
      <c r="B27" s="150" t="s">
        <v>566</v>
      </c>
      <c r="C27" s="151"/>
      <c r="D27" s="152"/>
    </row>
    <row r="28" spans="1:4" x14ac:dyDescent="0.2">
      <c r="A28" s="159" t="s">
        <v>22</v>
      </c>
      <c r="B28" s="150" t="s">
        <v>23</v>
      </c>
      <c r="C28" s="151"/>
      <c r="D28" s="152"/>
    </row>
    <row r="29" spans="1:4" x14ac:dyDescent="0.2">
      <c r="A29" s="159" t="s">
        <v>24</v>
      </c>
      <c r="B29" s="150" t="s">
        <v>25</v>
      </c>
      <c r="C29" s="151"/>
      <c r="D29" s="152"/>
    </row>
    <row r="30" spans="1:4" x14ac:dyDescent="0.2">
      <c r="A30" s="159" t="s">
        <v>26</v>
      </c>
      <c r="B30" s="150" t="s">
        <v>570</v>
      </c>
      <c r="C30" s="151"/>
      <c r="D30" s="152"/>
    </row>
    <row r="31" spans="1:4" x14ac:dyDescent="0.2">
      <c r="A31" s="159" t="s">
        <v>27</v>
      </c>
      <c r="B31" s="150" t="s">
        <v>571</v>
      </c>
      <c r="C31" s="151"/>
      <c r="D31" s="152"/>
    </row>
    <row r="32" spans="1:4" x14ac:dyDescent="0.2">
      <c r="A32" s="159" t="s">
        <v>38</v>
      </c>
      <c r="B32" s="150" t="s">
        <v>572</v>
      </c>
      <c r="C32" s="151"/>
      <c r="D32" s="152"/>
    </row>
    <row r="33" spans="1:4" x14ac:dyDescent="0.2">
      <c r="A33" s="158"/>
      <c r="B33" s="151"/>
      <c r="C33" s="151"/>
      <c r="D33" s="152"/>
    </row>
    <row r="34" spans="1:4" x14ac:dyDescent="0.2">
      <c r="A34" s="158"/>
      <c r="B34" s="149"/>
      <c r="C34" s="151"/>
      <c r="D34" s="152"/>
    </row>
    <row r="35" spans="1:4" x14ac:dyDescent="0.2">
      <c r="A35" s="159" t="s">
        <v>36</v>
      </c>
      <c r="B35" s="150" t="s">
        <v>31</v>
      </c>
      <c r="C35" s="151"/>
      <c r="D35" s="152"/>
    </row>
    <row r="36" spans="1:4" x14ac:dyDescent="0.2">
      <c r="A36" s="159" t="s">
        <v>37</v>
      </c>
      <c r="B36" s="150" t="s">
        <v>32</v>
      </c>
      <c r="C36" s="151"/>
      <c r="D36" s="152"/>
    </row>
    <row r="37" spans="1:4" x14ac:dyDescent="0.2">
      <c r="A37" s="158"/>
      <c r="B37" s="151"/>
      <c r="C37" s="151"/>
      <c r="D37" s="152"/>
    </row>
    <row r="38" spans="1:4" x14ac:dyDescent="0.2">
      <c r="A38" s="158"/>
      <c r="B38" s="148" t="s">
        <v>34</v>
      </c>
      <c r="C38" s="151"/>
      <c r="D38" s="152"/>
    </row>
    <row r="39" spans="1:4" x14ac:dyDescent="0.2">
      <c r="A39" s="158" t="s">
        <v>35</v>
      </c>
      <c r="B39" s="150" t="s">
        <v>28</v>
      </c>
      <c r="C39" s="151"/>
      <c r="D39" s="152"/>
    </row>
    <row r="40" spans="1:4" x14ac:dyDescent="0.2">
      <c r="A40" s="158"/>
      <c r="B40" s="150" t="s">
        <v>505</v>
      </c>
      <c r="C40" s="151"/>
      <c r="D40" s="152"/>
    </row>
    <row r="41" spans="1:4" x14ac:dyDescent="0.2">
      <c r="A41" s="158"/>
      <c r="B41" s="150" t="s">
        <v>535</v>
      </c>
      <c r="C41" s="151"/>
      <c r="D41" s="152"/>
    </row>
    <row r="42" spans="1:4" x14ac:dyDescent="0.2">
      <c r="A42" s="158"/>
      <c r="B42" s="150" t="s">
        <v>536</v>
      </c>
      <c r="C42" s="151"/>
      <c r="D42" s="152"/>
    </row>
    <row r="43" spans="1:4" x14ac:dyDescent="0.2">
      <c r="A43" s="160"/>
      <c r="B43" s="153"/>
      <c r="C43" s="153"/>
      <c r="D43" s="154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92" sqref="A92:E92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75" t="s">
        <v>589</v>
      </c>
      <c r="B1" s="175"/>
      <c r="C1" s="175"/>
      <c r="D1" s="2" t="s">
        <v>486</v>
      </c>
      <c r="E1" s="8">
        <v>2026</v>
      </c>
    </row>
    <row r="2" spans="1:5" s="3" customFormat="1" ht="18.95" customHeight="1" x14ac:dyDescent="0.25">
      <c r="A2" s="175" t="s">
        <v>491</v>
      </c>
      <c r="B2" s="175"/>
      <c r="C2" s="175"/>
      <c r="D2" s="2" t="s">
        <v>487</v>
      </c>
      <c r="E2" s="8" t="s">
        <v>489</v>
      </c>
    </row>
    <row r="3" spans="1:5" s="3" customFormat="1" ht="18.95" customHeight="1" x14ac:dyDescent="0.25">
      <c r="A3" s="175" t="s">
        <v>590</v>
      </c>
      <c r="B3" s="175"/>
      <c r="C3" s="175"/>
      <c r="D3" s="2" t="s">
        <v>488</v>
      </c>
      <c r="E3" s="8">
        <v>2</v>
      </c>
    </row>
    <row r="4" spans="1:5" s="3" customFormat="1" ht="18.95" customHeight="1" x14ac:dyDescent="0.25">
      <c r="A4" s="175" t="s">
        <v>504</v>
      </c>
      <c r="B4" s="175"/>
      <c r="C4" s="175"/>
      <c r="D4" s="2"/>
      <c r="E4" s="8"/>
    </row>
    <row r="5" spans="1:5" x14ac:dyDescent="0.2">
      <c r="A5" s="176" t="s">
        <v>113</v>
      </c>
      <c r="B5" s="176"/>
      <c r="C5" s="176"/>
      <c r="D5" s="176"/>
      <c r="E5" s="176"/>
    </row>
    <row r="7" spans="1:5" x14ac:dyDescent="0.2">
      <c r="A7" s="174" t="s">
        <v>539</v>
      </c>
      <c r="B7" s="174"/>
      <c r="C7" s="174"/>
      <c r="D7" s="174"/>
      <c r="E7" s="174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57360992.270000003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3684085.45</v>
      </c>
      <c r="D10" s="95">
        <f>C10/$C$9</f>
        <v>6.4226320086286051E-2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1691973.7400000002</v>
      </c>
      <c r="D11" s="95">
        <f>C11/$C$9</f>
        <v>2.9496939872236283E-2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1578987.12</v>
      </c>
      <c r="D13" s="29">
        <f t="shared" si="0"/>
        <v>2.752719326345782E-2</v>
      </c>
      <c r="E13" s="24"/>
    </row>
    <row r="14" spans="1:5" x14ac:dyDescent="0.2">
      <c r="A14" s="25">
        <v>4113</v>
      </c>
      <c r="B14" s="26" t="s">
        <v>221</v>
      </c>
      <c r="C14" s="123">
        <v>1042.08</v>
      </c>
      <c r="D14" s="29">
        <f t="shared" si="0"/>
        <v>1.8167049745145558E-5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111944.54</v>
      </c>
      <c r="D18" s="29">
        <f t="shared" si="0"/>
        <v>1.951579559033315E-3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1511814.94</v>
      </c>
      <c r="D30" s="95">
        <f t="shared" si="0"/>
        <v>2.635615041113374E-2</v>
      </c>
      <c r="E30" s="24"/>
    </row>
    <row r="31" spans="1:5" x14ac:dyDescent="0.2">
      <c r="A31" s="25">
        <v>4141</v>
      </c>
      <c r="B31" s="26" t="s">
        <v>235</v>
      </c>
      <c r="C31" s="123">
        <v>28991</v>
      </c>
      <c r="D31" s="29">
        <f t="shared" si="0"/>
        <v>5.0541315365568379E-4</v>
      </c>
      <c r="E31" s="24"/>
    </row>
    <row r="32" spans="1:5" x14ac:dyDescent="0.2">
      <c r="A32" s="25">
        <v>4143</v>
      </c>
      <c r="B32" s="26" t="s">
        <v>236</v>
      </c>
      <c r="C32" s="123">
        <v>1453328.31</v>
      </c>
      <c r="D32" s="29">
        <f t="shared" si="0"/>
        <v>2.5336526661866966E-2</v>
      </c>
      <c r="E32" s="24"/>
    </row>
    <row r="33" spans="1:5" x14ac:dyDescent="0.2">
      <c r="A33" s="25">
        <v>4144</v>
      </c>
      <c r="B33" s="26" t="s">
        <v>237</v>
      </c>
      <c r="C33" s="123">
        <v>29495.63</v>
      </c>
      <c r="D33" s="29">
        <f t="shared" si="0"/>
        <v>5.1421059561109297E-4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266153.28999999998</v>
      </c>
      <c r="D36" s="95">
        <f t="shared" si="0"/>
        <v>4.639970116751259E-3</v>
      </c>
      <c r="E36" s="24"/>
    </row>
    <row r="37" spans="1:5" x14ac:dyDescent="0.2">
      <c r="A37" s="25">
        <v>4151</v>
      </c>
      <c r="B37" s="26" t="s">
        <v>406</v>
      </c>
      <c r="C37" s="123">
        <v>266153.28999999998</v>
      </c>
      <c r="D37" s="29">
        <f t="shared" si="0"/>
        <v>4.639970116751259E-3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214143.47999999998</v>
      </c>
      <c r="D39" s="95">
        <f t="shared" si="0"/>
        <v>3.7332596861647696E-3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87709.4</v>
      </c>
      <c r="D41" s="29">
        <f t="shared" si="0"/>
        <v>1.5290774536665802E-3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126434.08</v>
      </c>
      <c r="D47" s="29">
        <f t="shared" si="0"/>
        <v>2.2041822324981894E-3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0</v>
      </c>
      <c r="D48" s="95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0</v>
      </c>
      <c r="D51" s="29">
        <f t="shared" si="0"/>
        <v>0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53676906.82</v>
      </c>
      <c r="D57" s="95">
        <f t="shared" si="0"/>
        <v>0.93577367991371385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53552909.68</v>
      </c>
      <c r="D58" s="95">
        <f t="shared" si="0"/>
        <v>0.93361198195325423</v>
      </c>
      <c r="E58" s="24"/>
    </row>
    <row r="59" spans="1:5" x14ac:dyDescent="0.2">
      <c r="A59" s="25">
        <v>4211</v>
      </c>
      <c r="B59" s="26" t="s">
        <v>246</v>
      </c>
      <c r="C59" s="123">
        <v>39331401.609999999</v>
      </c>
      <c r="D59" s="29">
        <f t="shared" si="0"/>
        <v>0.68568202978194392</v>
      </c>
      <c r="E59" s="24"/>
    </row>
    <row r="60" spans="1:5" x14ac:dyDescent="0.2">
      <c r="A60" s="25">
        <v>4212</v>
      </c>
      <c r="B60" s="26" t="s">
        <v>247</v>
      </c>
      <c r="C60" s="123">
        <v>12080238.33</v>
      </c>
      <c r="D60" s="29">
        <f t="shared" si="0"/>
        <v>0.21060023287494639</v>
      </c>
      <c r="E60" s="24"/>
    </row>
    <row r="61" spans="1:5" x14ac:dyDescent="0.2">
      <c r="A61" s="25">
        <v>4213</v>
      </c>
      <c r="B61" s="26" t="s">
        <v>248</v>
      </c>
      <c r="C61" s="123">
        <v>1477312.35</v>
      </c>
      <c r="D61" s="29">
        <f t="shared" si="0"/>
        <v>2.5754651227897944E-2</v>
      </c>
      <c r="E61" s="24"/>
    </row>
    <row r="62" spans="1:5" x14ac:dyDescent="0.2">
      <c r="A62" s="25">
        <v>4214</v>
      </c>
      <c r="B62" s="26" t="s">
        <v>420</v>
      </c>
      <c r="C62" s="123">
        <v>663957.39</v>
      </c>
      <c r="D62" s="29">
        <f t="shared" si="0"/>
        <v>1.1575068068465963E-2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123997.14</v>
      </c>
      <c r="D64" s="95">
        <f t="shared" si="0"/>
        <v>2.1616979604596369E-3</v>
      </c>
      <c r="E64" s="24"/>
    </row>
    <row r="65" spans="1:5" x14ac:dyDescent="0.2">
      <c r="A65" s="25">
        <v>4221</v>
      </c>
      <c r="B65" s="26" t="s">
        <v>250</v>
      </c>
      <c r="C65" s="123">
        <v>123997.14</v>
      </c>
      <c r="D65" s="29">
        <f t="shared" si="0"/>
        <v>2.1616979604596369E-3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4" t="s">
        <v>538</v>
      </c>
      <c r="B92" s="174"/>
      <c r="C92" s="174"/>
      <c r="D92" s="174"/>
      <c r="E92" s="174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43077033.839999996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32481413.289999999</v>
      </c>
      <c r="D95" s="95">
        <f>C95/$C$94</f>
        <v>0.75403086968905386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16645864.379999999</v>
      </c>
      <c r="D96" s="95">
        <f t="shared" ref="D96:D159" si="2">C96/$C$94</f>
        <v>0.38642085808013937</v>
      </c>
      <c r="E96" s="26"/>
    </row>
    <row r="97" spans="1:5" x14ac:dyDescent="0.2">
      <c r="A97" s="28">
        <v>5111</v>
      </c>
      <c r="B97" s="26" t="s">
        <v>274</v>
      </c>
      <c r="C97" s="123">
        <v>11935328.939999999</v>
      </c>
      <c r="D97" s="29">
        <f t="shared" si="2"/>
        <v>0.27706942368249188</v>
      </c>
      <c r="E97" s="26"/>
    </row>
    <row r="98" spans="1:5" x14ac:dyDescent="0.2">
      <c r="A98" s="28">
        <v>5112</v>
      </c>
      <c r="B98" s="26" t="s">
        <v>275</v>
      </c>
      <c r="C98" s="123">
        <v>2231114.1</v>
      </c>
      <c r="D98" s="29">
        <f t="shared" si="2"/>
        <v>5.1793587002461082E-2</v>
      </c>
      <c r="E98" s="26"/>
    </row>
    <row r="99" spans="1:5" x14ac:dyDescent="0.2">
      <c r="A99" s="28">
        <v>5113</v>
      </c>
      <c r="B99" s="26" t="s">
        <v>276</v>
      </c>
      <c r="C99" s="123">
        <v>553218.28</v>
      </c>
      <c r="D99" s="29">
        <f t="shared" si="2"/>
        <v>1.2842534192461012E-2</v>
      </c>
      <c r="E99" s="26"/>
    </row>
    <row r="100" spans="1:5" x14ac:dyDescent="0.2">
      <c r="A100" s="28">
        <v>5114</v>
      </c>
      <c r="B100" s="26" t="s">
        <v>277</v>
      </c>
      <c r="C100" s="123">
        <v>2250.3000000000002</v>
      </c>
      <c r="D100" s="29">
        <f t="shared" si="2"/>
        <v>5.223897282153261E-5</v>
      </c>
      <c r="E100" s="26"/>
    </row>
    <row r="101" spans="1:5" x14ac:dyDescent="0.2">
      <c r="A101" s="28">
        <v>5115</v>
      </c>
      <c r="B101" s="26" t="s">
        <v>278</v>
      </c>
      <c r="C101" s="123">
        <v>1923952.76</v>
      </c>
      <c r="D101" s="29">
        <f t="shared" si="2"/>
        <v>4.466307422990385E-2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3988318.5000000005</v>
      </c>
      <c r="D103" s="95">
        <f t="shared" si="2"/>
        <v>9.2585727114213978E-2</v>
      </c>
      <c r="E103" s="26"/>
    </row>
    <row r="104" spans="1:5" x14ac:dyDescent="0.2">
      <c r="A104" s="28">
        <v>5121</v>
      </c>
      <c r="B104" s="26" t="s">
        <v>281</v>
      </c>
      <c r="C104" s="123">
        <v>437002.1</v>
      </c>
      <c r="D104" s="29">
        <f t="shared" si="2"/>
        <v>1.0144665522309323E-2</v>
      </c>
      <c r="E104" s="26"/>
    </row>
    <row r="105" spans="1:5" x14ac:dyDescent="0.2">
      <c r="A105" s="28">
        <v>5122</v>
      </c>
      <c r="B105" s="26" t="s">
        <v>282</v>
      </c>
      <c r="C105" s="123">
        <v>457358.11</v>
      </c>
      <c r="D105" s="29">
        <f t="shared" si="2"/>
        <v>1.0617214539393644E-2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1045739.12</v>
      </c>
      <c r="D107" s="29">
        <f t="shared" si="2"/>
        <v>2.4276024293691249E-2</v>
      </c>
      <c r="E107" s="26"/>
    </row>
    <row r="108" spans="1:5" x14ac:dyDescent="0.2">
      <c r="A108" s="28">
        <v>5125</v>
      </c>
      <c r="B108" s="26" t="s">
        <v>285</v>
      </c>
      <c r="C108" s="123">
        <v>59868.36</v>
      </c>
      <c r="D108" s="29">
        <f t="shared" si="2"/>
        <v>1.3897976407188952E-3</v>
      </c>
      <c r="E108" s="26"/>
    </row>
    <row r="109" spans="1:5" x14ac:dyDescent="0.2">
      <c r="A109" s="28">
        <v>5126</v>
      </c>
      <c r="B109" s="26" t="s">
        <v>286</v>
      </c>
      <c r="C109" s="123">
        <v>1382221.8</v>
      </c>
      <c r="D109" s="29">
        <f t="shared" si="2"/>
        <v>3.2087209280331458E-2</v>
      </c>
      <c r="E109" s="26"/>
    </row>
    <row r="110" spans="1:5" x14ac:dyDescent="0.2">
      <c r="A110" s="28">
        <v>5127</v>
      </c>
      <c r="B110" s="26" t="s">
        <v>287</v>
      </c>
      <c r="C110" s="123">
        <v>101907.41</v>
      </c>
      <c r="D110" s="29">
        <f t="shared" si="2"/>
        <v>2.3657016492480026E-3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504221.6</v>
      </c>
      <c r="D112" s="29">
        <f t="shared" si="2"/>
        <v>1.1705114188521389E-2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11847230.41</v>
      </c>
      <c r="D113" s="95">
        <f t="shared" si="2"/>
        <v>0.27502428449470051</v>
      </c>
      <c r="E113" s="26"/>
    </row>
    <row r="114" spans="1:5" x14ac:dyDescent="0.2">
      <c r="A114" s="28">
        <v>5131</v>
      </c>
      <c r="B114" s="26" t="s">
        <v>291</v>
      </c>
      <c r="C114" s="123">
        <v>2018171.44</v>
      </c>
      <c r="D114" s="29">
        <f t="shared" si="2"/>
        <v>4.6850287963095281E-2</v>
      </c>
      <c r="E114" s="26"/>
    </row>
    <row r="115" spans="1:5" x14ac:dyDescent="0.2">
      <c r="A115" s="28">
        <v>5132</v>
      </c>
      <c r="B115" s="26" t="s">
        <v>292</v>
      </c>
      <c r="C115" s="123">
        <v>686022.28</v>
      </c>
      <c r="D115" s="29">
        <f t="shared" si="2"/>
        <v>1.5925476265336101E-2</v>
      </c>
      <c r="E115" s="26"/>
    </row>
    <row r="116" spans="1:5" x14ac:dyDescent="0.2">
      <c r="A116" s="28">
        <v>5133</v>
      </c>
      <c r="B116" s="26" t="s">
        <v>293</v>
      </c>
      <c r="C116" s="123">
        <v>891914.07</v>
      </c>
      <c r="D116" s="29">
        <f t="shared" si="2"/>
        <v>2.0705094814856918E-2</v>
      </c>
      <c r="E116" s="26"/>
    </row>
    <row r="117" spans="1:5" x14ac:dyDescent="0.2">
      <c r="A117" s="28">
        <v>5134</v>
      </c>
      <c r="B117" s="26" t="s">
        <v>294</v>
      </c>
      <c r="C117" s="123">
        <v>942880.64</v>
      </c>
      <c r="D117" s="29">
        <f t="shared" si="2"/>
        <v>2.188824429049872E-2</v>
      </c>
      <c r="E117" s="26"/>
    </row>
    <row r="118" spans="1:5" x14ac:dyDescent="0.2">
      <c r="A118" s="28">
        <v>5135</v>
      </c>
      <c r="B118" s="26" t="s">
        <v>295</v>
      </c>
      <c r="C118" s="123">
        <v>2306744.7799999998</v>
      </c>
      <c r="D118" s="29">
        <f t="shared" si="2"/>
        <v>5.3549294702320664E-2</v>
      </c>
      <c r="E118" s="26"/>
    </row>
    <row r="119" spans="1:5" x14ac:dyDescent="0.2">
      <c r="A119" s="28">
        <v>5136</v>
      </c>
      <c r="B119" s="26" t="s">
        <v>296</v>
      </c>
      <c r="C119" s="123">
        <v>277123.98</v>
      </c>
      <c r="D119" s="29">
        <f t="shared" si="2"/>
        <v>6.4332187083566382E-3</v>
      </c>
      <c r="E119" s="26"/>
    </row>
    <row r="120" spans="1:5" x14ac:dyDescent="0.2">
      <c r="A120" s="28">
        <v>5137</v>
      </c>
      <c r="B120" s="26" t="s">
        <v>297</v>
      </c>
      <c r="C120" s="123">
        <v>131352.21</v>
      </c>
      <c r="D120" s="29">
        <f t="shared" si="2"/>
        <v>3.0492398916758842E-3</v>
      </c>
      <c r="E120" s="26"/>
    </row>
    <row r="121" spans="1:5" x14ac:dyDescent="0.2">
      <c r="A121" s="28">
        <v>5138</v>
      </c>
      <c r="B121" s="26" t="s">
        <v>298</v>
      </c>
      <c r="C121" s="123">
        <v>4145724.55</v>
      </c>
      <c r="D121" s="29">
        <f t="shared" si="2"/>
        <v>9.6239786736439792E-2</v>
      </c>
      <c r="E121" s="26"/>
    </row>
    <row r="122" spans="1:5" x14ac:dyDescent="0.2">
      <c r="A122" s="28">
        <v>5139</v>
      </c>
      <c r="B122" s="26" t="s">
        <v>299</v>
      </c>
      <c r="C122" s="123">
        <v>447296.46</v>
      </c>
      <c r="D122" s="29">
        <f t="shared" si="2"/>
        <v>1.0383641122120493E-2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9221366.0399999991</v>
      </c>
      <c r="D123" s="95">
        <f t="shared" si="2"/>
        <v>0.21406687550147255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342000</v>
      </c>
      <c r="D124" s="95">
        <f t="shared" si="2"/>
        <v>7.939265300166266E-3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342000</v>
      </c>
      <c r="D126" s="29">
        <f t="shared" si="2"/>
        <v>7.939265300166266E-3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2400000</v>
      </c>
      <c r="D127" s="95">
        <f t="shared" si="2"/>
        <v>5.5714142457307138E-2</v>
      </c>
      <c r="E127" s="26"/>
    </row>
    <row r="128" spans="1:5" x14ac:dyDescent="0.2">
      <c r="A128" s="28">
        <v>5221</v>
      </c>
      <c r="B128" s="26" t="s">
        <v>305</v>
      </c>
      <c r="C128" s="123">
        <v>2400000</v>
      </c>
      <c r="D128" s="29">
        <f t="shared" si="2"/>
        <v>5.5714142457307138E-2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6474361.79</v>
      </c>
      <c r="D133" s="95">
        <f t="shared" si="2"/>
        <v>0.15029729795341917</v>
      </c>
      <c r="E133" s="26"/>
    </row>
    <row r="134" spans="1:5" x14ac:dyDescent="0.2">
      <c r="A134" s="28">
        <v>5241</v>
      </c>
      <c r="B134" s="26" t="s">
        <v>309</v>
      </c>
      <c r="C134" s="123">
        <v>6037941.1100000003</v>
      </c>
      <c r="D134" s="29">
        <f t="shared" si="2"/>
        <v>0.14016612964640465</v>
      </c>
      <c r="E134" s="26"/>
    </row>
    <row r="135" spans="1:5" x14ac:dyDescent="0.2">
      <c r="A135" s="28">
        <v>5242</v>
      </c>
      <c r="B135" s="26" t="s">
        <v>310</v>
      </c>
      <c r="C135" s="123">
        <v>750</v>
      </c>
      <c r="D135" s="29">
        <f t="shared" si="2"/>
        <v>1.7410669517908481E-5</v>
      </c>
      <c r="E135" s="26"/>
    </row>
    <row r="136" spans="1:5" x14ac:dyDescent="0.2">
      <c r="A136" s="28">
        <v>5243</v>
      </c>
      <c r="B136" s="26" t="s">
        <v>311</v>
      </c>
      <c r="C136" s="123">
        <v>435670.68</v>
      </c>
      <c r="D136" s="29">
        <f t="shared" si="2"/>
        <v>1.0113757637496612E-2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5004.25</v>
      </c>
      <c r="D138" s="95">
        <f t="shared" si="2"/>
        <v>1.1616979057999134E-4</v>
      </c>
      <c r="E138" s="26"/>
    </row>
    <row r="139" spans="1:5" x14ac:dyDescent="0.2">
      <c r="A139" s="28">
        <v>5251</v>
      </c>
      <c r="B139" s="26" t="s">
        <v>313</v>
      </c>
      <c r="C139" s="123">
        <v>5004.25</v>
      </c>
      <c r="D139" s="29">
        <f t="shared" si="2"/>
        <v>1.1616979057999134E-4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1374254.51</v>
      </c>
      <c r="D181" s="95">
        <f t="shared" si="3"/>
        <v>3.1902254809473674E-2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1374254.51</v>
      </c>
      <c r="D182" s="95">
        <f t="shared" si="3"/>
        <v>3.1902254809473674E-2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0</v>
      </c>
      <c r="D185" s="29">
        <f t="shared" si="3"/>
        <v>0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1363984.76</v>
      </c>
      <c r="D187" s="29">
        <f t="shared" si="3"/>
        <v>3.166385051176495E-2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10269.75</v>
      </c>
      <c r="D189" s="29">
        <f t="shared" si="3"/>
        <v>2.3840429770872082E-4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58" zoomScaleNormal="100" workbookViewId="0">
      <selection activeCell="I11" sqref="I11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78" t="s">
        <v>589</v>
      </c>
      <c r="B1" s="179"/>
      <c r="C1" s="179"/>
      <c r="D1" s="179"/>
      <c r="E1" s="179"/>
      <c r="F1" s="179"/>
      <c r="G1" s="2" t="s">
        <v>486</v>
      </c>
      <c r="H1" s="8">
        <v>2026</v>
      </c>
    </row>
    <row r="2" spans="1:8" s="3" customFormat="1" ht="18.95" customHeight="1" x14ac:dyDescent="0.25">
      <c r="A2" s="178" t="s">
        <v>490</v>
      </c>
      <c r="B2" s="179"/>
      <c r="C2" s="179"/>
      <c r="D2" s="179"/>
      <c r="E2" s="179"/>
      <c r="F2" s="179"/>
      <c r="G2" s="2" t="s">
        <v>487</v>
      </c>
      <c r="H2" s="8" t="s">
        <v>489</v>
      </c>
    </row>
    <row r="3" spans="1:8" s="3" customFormat="1" ht="18.95" customHeight="1" x14ac:dyDescent="0.25">
      <c r="A3" s="178" t="s">
        <v>590</v>
      </c>
      <c r="B3" s="179"/>
      <c r="C3" s="179"/>
      <c r="D3" s="179"/>
      <c r="E3" s="179"/>
      <c r="F3" s="179"/>
      <c r="G3" s="2" t="s">
        <v>488</v>
      </c>
      <c r="H3" s="8">
        <v>2</v>
      </c>
    </row>
    <row r="4" spans="1:8" s="3" customFormat="1" ht="18.95" customHeight="1" x14ac:dyDescent="0.25">
      <c r="A4" s="178" t="s">
        <v>504</v>
      </c>
      <c r="B4" s="179"/>
      <c r="C4" s="179"/>
      <c r="D4" s="179"/>
      <c r="E4" s="179"/>
      <c r="F4" s="179"/>
      <c r="G4" s="2"/>
      <c r="H4" s="8"/>
    </row>
    <row r="5" spans="1:8" x14ac:dyDescent="0.2">
      <c r="A5" s="176" t="s">
        <v>113</v>
      </c>
      <c r="B5" s="176"/>
      <c r="C5" s="176"/>
      <c r="D5" s="176"/>
      <c r="E5" s="176"/>
      <c r="F5" s="176"/>
      <c r="G5" s="176"/>
      <c r="H5" s="176"/>
    </row>
    <row r="7" spans="1:8" x14ac:dyDescent="0.2">
      <c r="A7" s="177" t="s">
        <v>86</v>
      </c>
      <c r="B7" s="177"/>
      <c r="C7" s="177"/>
      <c r="D7" s="177"/>
      <c r="E7" s="177"/>
      <c r="F7" s="177"/>
      <c r="G7" s="177"/>
      <c r="H7" s="17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-243521.86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7" t="s">
        <v>87</v>
      </c>
      <c r="B13" s="177"/>
      <c r="C13" s="177"/>
      <c r="D13" s="177"/>
      <c r="E13" s="177"/>
      <c r="F13" s="177"/>
      <c r="G13" s="177"/>
      <c r="H13" s="17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1648698.39</v>
      </c>
      <c r="D15" s="125">
        <v>1648698.39</v>
      </c>
      <c r="E15" s="125">
        <v>1648698.39</v>
      </c>
      <c r="F15" s="125">
        <v>1648698.39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1949372.86</v>
      </c>
      <c r="D16" s="125">
        <v>1949372.86</v>
      </c>
      <c r="E16" s="125">
        <v>3642253.15</v>
      </c>
      <c r="F16" s="125">
        <v>1949372.86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7" t="s">
        <v>88</v>
      </c>
      <c r="B18" s="177"/>
      <c r="C18" s="177"/>
      <c r="D18" s="177"/>
      <c r="E18" s="177"/>
      <c r="F18" s="177"/>
      <c r="G18" s="177"/>
      <c r="H18" s="17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994813.95</v>
      </c>
      <c r="D20" s="125">
        <v>994813.95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0</v>
      </c>
      <c r="D21" s="125">
        <v>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1186565.47</v>
      </c>
      <c r="D23" s="125">
        <v>1186565.47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143625.69</v>
      </c>
      <c r="D24" s="125">
        <v>143625.69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600753.21</v>
      </c>
      <c r="D27" s="125">
        <v>600753.21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7" t="s">
        <v>477</v>
      </c>
      <c r="B30" s="177"/>
      <c r="C30" s="177"/>
      <c r="D30" s="177"/>
      <c r="E30" s="177"/>
      <c r="F30" s="177"/>
      <c r="G30" s="177"/>
      <c r="H30" s="17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  <c r="G37" s="161"/>
      <c r="H37" s="161"/>
    </row>
    <row r="38" spans="1:8" x14ac:dyDescent="0.2">
      <c r="G38" s="161"/>
      <c r="H38" s="161"/>
    </row>
    <row r="39" spans="1:8" x14ac:dyDescent="0.2">
      <c r="A39" s="177" t="s">
        <v>138</v>
      </c>
      <c r="B39" s="177"/>
      <c r="C39" s="177"/>
      <c r="D39" s="177"/>
      <c r="E39" s="177"/>
      <c r="F39" s="177"/>
      <c r="G39" s="162"/>
      <c r="H39" s="162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3"/>
      <c r="H40" s="163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  <c r="G41" s="161"/>
      <c r="H41" s="161"/>
    </row>
    <row r="42" spans="1:8" x14ac:dyDescent="0.2">
      <c r="A42" s="6">
        <v>1151</v>
      </c>
      <c r="B42" s="4" t="s">
        <v>140</v>
      </c>
      <c r="C42" s="125">
        <v>0</v>
      </c>
      <c r="G42" s="161"/>
      <c r="H42" s="161"/>
    </row>
    <row r="43" spans="1:8" x14ac:dyDescent="0.2">
      <c r="G43" s="161"/>
      <c r="H43" s="161"/>
    </row>
    <row r="44" spans="1:8" x14ac:dyDescent="0.2">
      <c r="A44" s="177" t="s">
        <v>93</v>
      </c>
      <c r="B44" s="177"/>
      <c r="C44" s="177"/>
      <c r="D44" s="177"/>
      <c r="E44" s="177"/>
      <c r="F44" s="177"/>
      <c r="G44" s="162"/>
      <c r="H44" s="162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3"/>
      <c r="H45" s="163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  <c r="G46" s="161"/>
      <c r="H46" s="161"/>
    </row>
    <row r="48" spans="1:8" x14ac:dyDescent="0.2">
      <c r="A48" s="177" t="s">
        <v>94</v>
      </c>
      <c r="B48" s="177"/>
      <c r="C48" s="177"/>
      <c r="D48" s="177"/>
      <c r="E48" s="177"/>
      <c r="F48" s="177"/>
      <c r="G48" s="177"/>
      <c r="H48" s="17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7" t="s">
        <v>98</v>
      </c>
      <c r="B54" s="177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355520782.50999999</v>
      </c>
      <c r="D56" s="125">
        <f>SUM(D57:D63)</f>
        <v>0</v>
      </c>
      <c r="E56" s="125">
        <f>SUM(E57:E63)</f>
        <v>0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820000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0</v>
      </c>
      <c r="D59" s="125">
        <v>0</v>
      </c>
      <c r="E59" s="125">
        <v>0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339100234.99000001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15600547.52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36070705.93</v>
      </c>
      <c r="D64" s="125">
        <f t="shared" ref="D64:E64" si="0">SUM(D65:D72)</f>
        <v>1363984.7600000002</v>
      </c>
      <c r="E64" s="125">
        <f t="shared" si="0"/>
        <v>-27912453.460000001</v>
      </c>
    </row>
    <row r="65" spans="1:9" x14ac:dyDescent="0.2">
      <c r="A65" s="6">
        <v>1241</v>
      </c>
      <c r="B65" s="4" t="s">
        <v>153</v>
      </c>
      <c r="C65" s="125">
        <v>4265243.17</v>
      </c>
      <c r="D65" s="125">
        <v>215111.64</v>
      </c>
      <c r="E65" s="125">
        <v>-2664095.7599999998</v>
      </c>
    </row>
    <row r="66" spans="1:9" x14ac:dyDescent="0.2">
      <c r="A66" s="6">
        <v>1242</v>
      </c>
      <c r="B66" s="4" t="s">
        <v>154</v>
      </c>
      <c r="C66" s="125">
        <v>1178246.1100000001</v>
      </c>
      <c r="D66" s="125">
        <v>53967.4</v>
      </c>
      <c r="E66" s="125">
        <v>-969051.67</v>
      </c>
    </row>
    <row r="67" spans="1:9" x14ac:dyDescent="0.2">
      <c r="A67" s="6">
        <v>1243</v>
      </c>
      <c r="B67" s="4" t="s">
        <v>155</v>
      </c>
      <c r="C67" s="125">
        <v>109753</v>
      </c>
      <c r="D67" s="125">
        <v>5487.65</v>
      </c>
      <c r="E67" s="125">
        <v>-20121.41</v>
      </c>
    </row>
    <row r="68" spans="1:9" x14ac:dyDescent="0.2">
      <c r="A68" s="6">
        <v>1244</v>
      </c>
      <c r="B68" s="4" t="s">
        <v>156</v>
      </c>
      <c r="C68" s="125">
        <v>25590179.219999999</v>
      </c>
      <c r="D68" s="125">
        <v>1007497.53</v>
      </c>
      <c r="E68" s="125">
        <v>-20601917.010000002</v>
      </c>
    </row>
    <row r="69" spans="1:9" x14ac:dyDescent="0.2">
      <c r="A69" s="6">
        <v>1245</v>
      </c>
      <c r="B69" s="4" t="s">
        <v>157</v>
      </c>
      <c r="C69" s="125">
        <v>39440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4809068.43</v>
      </c>
      <c r="D70" s="125">
        <v>81920.539999999994</v>
      </c>
      <c r="E70" s="125">
        <v>-3657267.61</v>
      </c>
    </row>
    <row r="71" spans="1:9" x14ac:dyDescent="0.2">
      <c r="A71" s="6">
        <v>1247</v>
      </c>
      <c r="B71" s="4" t="s">
        <v>159</v>
      </c>
      <c r="C71" s="125">
        <v>78776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7" t="s">
        <v>99</v>
      </c>
      <c r="B74" s="177"/>
      <c r="C74" s="177"/>
      <c r="D74" s="177"/>
      <c r="E74" s="177"/>
      <c r="F74" s="177"/>
      <c r="G74" s="177"/>
      <c r="H74" s="162"/>
      <c r="I74" s="162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3"/>
      <c r="I75" s="163"/>
    </row>
    <row r="76" spans="1:9" x14ac:dyDescent="0.2">
      <c r="A76" s="6">
        <v>1250</v>
      </c>
      <c r="B76" s="4" t="s">
        <v>162</v>
      </c>
      <c r="C76" s="125">
        <f>SUM(C77:C81)</f>
        <v>558751.5</v>
      </c>
      <c r="D76" s="125">
        <f>SUM(D77:D81)</f>
        <v>10269.75</v>
      </c>
      <c r="E76" s="125">
        <f>SUM(E77:E81)</f>
        <v>-363273.45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61"/>
      <c r="I76" s="161"/>
    </row>
    <row r="77" spans="1:9" x14ac:dyDescent="0.2">
      <c r="A77" s="6">
        <v>1251</v>
      </c>
      <c r="B77" s="4" t="s">
        <v>163</v>
      </c>
      <c r="C77" s="125">
        <v>84000</v>
      </c>
      <c r="D77" s="125">
        <v>4200</v>
      </c>
      <c r="E77" s="125">
        <v>-55300</v>
      </c>
      <c r="H77" s="161"/>
      <c r="I77" s="161"/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474751.5</v>
      </c>
      <c r="D80" s="125">
        <v>6069.75</v>
      </c>
      <c r="E80" s="125">
        <v>-307973.45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1064994.25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3730742.61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-2665748.36</v>
      </c>
      <c r="D88" s="126"/>
      <c r="E88" s="126"/>
    </row>
    <row r="90" spans="1:8" x14ac:dyDescent="0.2">
      <c r="A90" s="177" t="s">
        <v>101</v>
      </c>
      <c r="B90" s="177"/>
      <c r="C90" s="177"/>
      <c r="D90" s="177"/>
      <c r="E90" s="177"/>
      <c r="F90" s="177"/>
      <c r="G90" s="177"/>
      <c r="H90" s="17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7" t="s">
        <v>588</v>
      </c>
      <c r="B96" s="177"/>
      <c r="C96" s="177"/>
      <c r="D96" s="177"/>
      <c r="E96" s="177"/>
      <c r="F96" s="177"/>
      <c r="G96" s="177"/>
      <c r="H96" s="17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7" t="s">
        <v>102</v>
      </c>
      <c r="B108" s="177"/>
      <c r="C108" s="177"/>
      <c r="D108" s="177"/>
      <c r="E108" s="177"/>
      <c r="F108" s="177"/>
      <c r="G108" s="177"/>
      <c r="H108" s="17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6278615.5600000005</v>
      </c>
      <c r="D110" s="125">
        <f>SUM(D111:D119)</f>
        <v>6278615.5600000005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78090.28</v>
      </c>
      <c r="D111" s="125">
        <f>C111</f>
        <v>78090.28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712356.32</v>
      </c>
      <c r="D112" s="125">
        <f t="shared" ref="D112:D119" si="1">C112</f>
        <v>712356.32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-1177545.8600000001</v>
      </c>
      <c r="D113" s="125">
        <f t="shared" si="1"/>
        <v>-1177545.8600000001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297638.46000000002</v>
      </c>
      <c r="D115" s="125">
        <f t="shared" si="1"/>
        <v>297638.46000000002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1119974.79</v>
      </c>
      <c r="D117" s="125">
        <f t="shared" si="1"/>
        <v>1119974.79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5248101.57</v>
      </c>
      <c r="D119" s="125">
        <f t="shared" si="1"/>
        <v>5248101.57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7" t="s">
        <v>103</v>
      </c>
      <c r="B125" s="177"/>
      <c r="C125" s="177"/>
      <c r="D125" s="177"/>
      <c r="E125" s="177"/>
      <c r="F125" s="177"/>
      <c r="G125" s="177"/>
      <c r="H125" s="17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1" spans="1:8" x14ac:dyDescent="0.2">
      <c r="F141" s="161"/>
      <c r="G141" s="161"/>
      <c r="H141" s="161"/>
    </row>
    <row r="142" spans="1:8" x14ac:dyDescent="0.2">
      <c r="A142" s="177" t="s">
        <v>543</v>
      </c>
      <c r="B142" s="177"/>
      <c r="C142" s="177"/>
      <c r="D142" s="177"/>
      <c r="E142" s="177"/>
      <c r="F142" s="162"/>
      <c r="G142" s="162"/>
      <c r="H142" s="162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3"/>
      <c r="G143" s="163"/>
      <c r="H143" s="163"/>
    </row>
    <row r="144" spans="1:8" x14ac:dyDescent="0.2">
      <c r="A144" s="6">
        <v>2150</v>
      </c>
      <c r="B144" s="4" t="s">
        <v>544</v>
      </c>
      <c r="C144" s="125">
        <f>SUM(C145:C147)</f>
        <v>-2000000</v>
      </c>
      <c r="E144" s="4" t="str">
        <f>IF(OR(C144&lt;&gt;0,C145&lt;&gt;0,C146&lt;&gt;0,C147&lt;&gt;0,C148&lt;&gt;0,C149&lt;&gt;0,C150&lt;&gt;0,C151&lt;&gt;0),"","SIN INFORMACIÓN QUE REVELAR")</f>
        <v/>
      </c>
      <c r="F144" s="161"/>
      <c r="G144" s="161"/>
      <c r="H144" s="161"/>
    </row>
    <row r="145" spans="1:8" x14ac:dyDescent="0.2">
      <c r="A145" s="6">
        <v>2151</v>
      </c>
      <c r="B145" s="4" t="s">
        <v>545</v>
      </c>
      <c r="C145" s="125">
        <v>0</v>
      </c>
      <c r="F145" s="161"/>
      <c r="G145" s="161"/>
      <c r="H145" s="161"/>
    </row>
    <row r="146" spans="1:8" x14ac:dyDescent="0.2">
      <c r="A146" s="6">
        <v>2152</v>
      </c>
      <c r="B146" s="4" t="s">
        <v>546</v>
      </c>
      <c r="C146" s="125">
        <v>0</v>
      </c>
      <c r="F146" s="161"/>
      <c r="G146" s="161"/>
      <c r="H146" s="161"/>
    </row>
    <row r="147" spans="1:8" x14ac:dyDescent="0.2">
      <c r="A147" s="6">
        <v>2159</v>
      </c>
      <c r="B147" s="4" t="s">
        <v>211</v>
      </c>
      <c r="C147" s="125">
        <v>-2000000</v>
      </c>
      <c r="F147" s="161"/>
      <c r="G147" s="161"/>
      <c r="H147" s="161"/>
    </row>
    <row r="148" spans="1:8" x14ac:dyDescent="0.2">
      <c r="A148" s="6">
        <v>2240</v>
      </c>
      <c r="B148" s="4" t="s">
        <v>213</v>
      </c>
      <c r="C148" s="125">
        <f>SUM(C149:C151)</f>
        <v>0</v>
      </c>
      <c r="F148" s="161"/>
      <c r="G148" s="161"/>
      <c r="H148" s="161"/>
    </row>
    <row r="149" spans="1:8" x14ac:dyDescent="0.2">
      <c r="A149" s="6">
        <v>2241</v>
      </c>
      <c r="B149" s="4" t="s">
        <v>214</v>
      </c>
      <c r="C149" s="125">
        <v>0</v>
      </c>
    </row>
    <row r="150" spans="1:8" x14ac:dyDescent="0.2">
      <c r="A150" s="6">
        <v>2242</v>
      </c>
      <c r="B150" s="4" t="s">
        <v>215</v>
      </c>
      <c r="C150" s="125">
        <v>0</v>
      </c>
    </row>
    <row r="151" spans="1:8" x14ac:dyDescent="0.2">
      <c r="A151" s="6">
        <v>2249</v>
      </c>
      <c r="B151" s="4" t="s">
        <v>216</v>
      </c>
      <c r="C151" s="125">
        <v>0</v>
      </c>
    </row>
    <row r="153" spans="1:8" x14ac:dyDescent="0.2">
      <c r="A153" s="180" t="s">
        <v>547</v>
      </c>
      <c r="B153" s="180"/>
      <c r="C153" s="180"/>
      <c r="D153" s="180"/>
      <c r="E153" s="180"/>
    </row>
    <row r="154" spans="1:8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8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/>
      </c>
    </row>
    <row r="156" spans="1:8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8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8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8" x14ac:dyDescent="0.2">
      <c r="A159" s="98">
        <v>2260</v>
      </c>
      <c r="B159" s="99" t="s">
        <v>552</v>
      </c>
      <c r="C159" s="127">
        <f>SUM(C160:C163)</f>
        <v>5185864.99</v>
      </c>
      <c r="D159" s="99"/>
      <c r="E159" s="99"/>
    </row>
    <row r="160" spans="1:8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5185864.99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0" t="s">
        <v>557</v>
      </c>
      <c r="B165" s="180"/>
      <c r="C165" s="180"/>
      <c r="D165" s="180"/>
      <c r="E165" s="180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81" t="s">
        <v>589</v>
      </c>
      <c r="B1" s="181"/>
      <c r="C1" s="181"/>
      <c r="D1" s="10" t="s">
        <v>486</v>
      </c>
      <c r="E1" s="11">
        <v>2026</v>
      </c>
    </row>
    <row r="2" spans="1:5" ht="18.95" customHeight="1" x14ac:dyDescent="0.2">
      <c r="A2" s="181" t="s">
        <v>492</v>
      </c>
      <c r="B2" s="181"/>
      <c r="C2" s="181"/>
      <c r="D2" s="10" t="s">
        <v>487</v>
      </c>
      <c r="E2" s="11" t="s">
        <v>489</v>
      </c>
    </row>
    <row r="3" spans="1:5" ht="18.95" customHeight="1" x14ac:dyDescent="0.2">
      <c r="A3" s="181" t="s">
        <v>590</v>
      </c>
      <c r="B3" s="181"/>
      <c r="C3" s="181"/>
      <c r="D3" s="10" t="s">
        <v>488</v>
      </c>
      <c r="E3" s="11">
        <v>2</v>
      </c>
    </row>
    <row r="4" spans="1:5" ht="18.95" customHeight="1" x14ac:dyDescent="0.2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104</v>
      </c>
      <c r="B7" s="182"/>
      <c r="C7" s="182"/>
      <c r="D7" s="182"/>
      <c r="E7" s="182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-78680.91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3216068.15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82" t="s">
        <v>105</v>
      </c>
      <c r="B13" s="182"/>
      <c r="C13" s="182"/>
      <c r="D13" s="182"/>
      <c r="E13" s="182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14283958.43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362749677.70999998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A46" sqref="A46:D46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81" t="s">
        <v>589</v>
      </c>
      <c r="B1" s="181"/>
      <c r="C1" s="181"/>
      <c r="D1" s="10" t="s">
        <v>486</v>
      </c>
      <c r="E1" s="11">
        <v>2026</v>
      </c>
    </row>
    <row r="2" spans="1:5" s="16" customFormat="1" ht="18.95" customHeight="1" x14ac:dyDescent="0.25">
      <c r="A2" s="181" t="s">
        <v>493</v>
      </c>
      <c r="B2" s="181"/>
      <c r="C2" s="181"/>
      <c r="D2" s="10" t="s">
        <v>487</v>
      </c>
      <c r="E2" s="11" t="s">
        <v>489</v>
      </c>
    </row>
    <row r="3" spans="1:5" s="16" customFormat="1" ht="18.95" customHeight="1" x14ac:dyDescent="0.25">
      <c r="A3" s="181" t="s">
        <v>590</v>
      </c>
      <c r="B3" s="181"/>
      <c r="C3" s="181"/>
      <c r="D3" s="10" t="s">
        <v>488</v>
      </c>
      <c r="E3" s="11">
        <v>2</v>
      </c>
    </row>
    <row r="4" spans="1:5" s="16" customFormat="1" ht="18.95" customHeight="1" x14ac:dyDescent="0.25">
      <c r="A4" s="181" t="s">
        <v>504</v>
      </c>
      <c r="B4" s="181"/>
      <c r="C4" s="181"/>
      <c r="D4" s="10"/>
      <c r="E4" s="11"/>
    </row>
    <row r="5" spans="1:5" x14ac:dyDescent="0.2">
      <c r="A5" s="183" t="s">
        <v>113</v>
      </c>
      <c r="B5" s="183"/>
      <c r="C5" s="183"/>
      <c r="D5" s="183"/>
      <c r="E5" s="183"/>
    </row>
    <row r="7" spans="1:5" x14ac:dyDescent="0.2">
      <c r="A7" s="182" t="s">
        <v>567</v>
      </c>
      <c r="B7" s="182"/>
      <c r="C7" s="182"/>
      <c r="D7" s="182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18147981.289999999</v>
      </c>
      <c r="D10" s="128">
        <v>16336980.859999999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-243521.86</v>
      </c>
      <c r="D12" s="128">
        <v>-243521.86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17904459.43</v>
      </c>
      <c r="D16" s="129">
        <f>SUM(D9:D15)</f>
        <v>16093459</v>
      </c>
    </row>
    <row r="19" spans="1:5" x14ac:dyDescent="0.2">
      <c r="A19" s="182" t="s">
        <v>568</v>
      </c>
      <c r="B19" s="182"/>
      <c r="C19" s="182"/>
      <c r="D19" s="182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14525826.76</v>
      </c>
      <c r="D21" s="129">
        <f>SUM(D22:D28)</f>
        <v>17167080.359999999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14525826.76</v>
      </c>
      <c r="D26" s="128">
        <v>16782264.829999998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384815.53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1960662</v>
      </c>
      <c r="D29" s="129">
        <f>SUM(D30:D37)</f>
        <v>1473011.55</v>
      </c>
    </row>
    <row r="30" spans="1:5" x14ac:dyDescent="0.2">
      <c r="A30" s="14">
        <v>1241</v>
      </c>
      <c r="B30" s="12" t="s">
        <v>153</v>
      </c>
      <c r="C30" s="128">
        <v>488522</v>
      </c>
      <c r="D30" s="128">
        <v>514896.97</v>
      </c>
    </row>
    <row r="31" spans="1:5" x14ac:dyDescent="0.2">
      <c r="A31" s="14">
        <v>1242</v>
      </c>
      <c r="B31" s="12" t="s">
        <v>154</v>
      </c>
      <c r="C31" s="128">
        <v>13500</v>
      </c>
      <c r="D31" s="128">
        <v>12998.01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1432100</v>
      </c>
      <c r="D33" s="128">
        <v>835000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26540</v>
      </c>
      <c r="D35" s="128">
        <v>110116.57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105588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105588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16592076.76</v>
      </c>
      <c r="D44" s="129">
        <f>D21+D29+D38</f>
        <v>18640091.91</v>
      </c>
    </row>
    <row r="46" spans="1:5" x14ac:dyDescent="0.2">
      <c r="A46" s="182" t="s">
        <v>569</v>
      </c>
      <c r="B46" s="182"/>
      <c r="C46" s="182"/>
      <c r="D46" s="182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14283958.43</v>
      </c>
      <c r="D48" s="129">
        <v>29570313.010000002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1374254.51</v>
      </c>
      <c r="D49" s="129">
        <f>D54+D66+D94+D97+D50</f>
        <v>2782114.3000000003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79144.44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79144.44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79144.44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1374254.51</v>
      </c>
      <c r="D66" s="129">
        <f>D67+D76+D79+D85</f>
        <v>2522319.8600000003</v>
      </c>
    </row>
    <row r="67" spans="1:4" x14ac:dyDescent="0.2">
      <c r="A67" s="14">
        <v>5510</v>
      </c>
      <c r="B67" s="12" t="s">
        <v>352</v>
      </c>
      <c r="C67" s="128">
        <f>SUM(C68:C75)</f>
        <v>1374254.51</v>
      </c>
      <c r="D67" s="128">
        <f>SUM(D68:D75)</f>
        <v>2522319.8600000003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0</v>
      </c>
      <c r="D70" s="128">
        <v>0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1363984.76</v>
      </c>
      <c r="D72" s="128">
        <v>2508106.16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10269.75</v>
      </c>
      <c r="D74" s="128">
        <v>14213.7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180650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180650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15658212.939999999</v>
      </c>
      <c r="D147" s="129">
        <f>D48+D49-D103-D114</f>
        <v>32352427.310000002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3" workbookViewId="0">
      <selection activeCell="E15" sqref="E15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85" t="s">
        <v>589</v>
      </c>
      <c r="B1" s="186"/>
      <c r="C1" s="187"/>
    </row>
    <row r="2" spans="1:3" s="17" customFormat="1" ht="18" customHeight="1" x14ac:dyDescent="0.25">
      <c r="A2" s="188" t="s">
        <v>494</v>
      </c>
      <c r="B2" s="189"/>
      <c r="C2" s="190"/>
    </row>
    <row r="3" spans="1:3" s="17" customFormat="1" ht="18" customHeight="1" x14ac:dyDescent="0.25">
      <c r="A3" s="188" t="s">
        <v>590</v>
      </c>
      <c r="B3" s="189"/>
      <c r="C3" s="190"/>
    </row>
    <row r="4" spans="1:3" s="19" customFormat="1" ht="18" customHeight="1" x14ac:dyDescent="0.2">
      <c r="A4" s="191" t="s">
        <v>495</v>
      </c>
      <c r="B4" s="192"/>
      <c r="C4" s="193"/>
    </row>
    <row r="5" spans="1:3" s="19" customFormat="1" ht="18" customHeight="1" x14ac:dyDescent="0.2">
      <c r="A5" s="194" t="s">
        <v>399</v>
      </c>
      <c r="B5" s="195"/>
      <c r="C5" s="111">
        <v>2026</v>
      </c>
    </row>
    <row r="6" spans="1:3" x14ac:dyDescent="0.2">
      <c r="A6" s="30" t="s">
        <v>428</v>
      </c>
      <c r="B6" s="30"/>
      <c r="C6" s="71">
        <v>57360992.270000003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57360992.270000003</v>
      </c>
    </row>
    <row r="23" spans="1:3" ht="21" customHeight="1" x14ac:dyDescent="0.2">
      <c r="A23" s="184" t="s">
        <v>506</v>
      </c>
      <c r="B23" s="184"/>
      <c r="C23" s="184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0" workbookViewId="0">
      <selection activeCell="E35" sqref="E35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196" t="s">
        <v>589</v>
      </c>
      <c r="B1" s="197"/>
      <c r="C1" s="198"/>
    </row>
    <row r="2" spans="1:3" s="20" customFormat="1" ht="18.95" customHeight="1" x14ac:dyDescent="0.25">
      <c r="A2" s="199" t="s">
        <v>496</v>
      </c>
      <c r="B2" s="200"/>
      <c r="C2" s="201"/>
    </row>
    <row r="3" spans="1:3" s="20" customFormat="1" ht="18.95" customHeight="1" x14ac:dyDescent="0.25">
      <c r="A3" s="199" t="s">
        <v>590</v>
      </c>
      <c r="B3" s="200"/>
      <c r="C3" s="201"/>
    </row>
    <row r="4" spans="1:3" x14ac:dyDescent="0.2">
      <c r="A4" s="191" t="s">
        <v>495</v>
      </c>
      <c r="B4" s="192"/>
      <c r="C4" s="193"/>
    </row>
    <row r="5" spans="1:3" ht="22.15" customHeight="1" x14ac:dyDescent="0.2">
      <c r="A5" s="202" t="s">
        <v>399</v>
      </c>
      <c r="B5" s="203"/>
      <c r="C5" s="111">
        <v>2026</v>
      </c>
    </row>
    <row r="6" spans="1:3" x14ac:dyDescent="0.2">
      <c r="A6" s="55" t="s">
        <v>441</v>
      </c>
      <c r="B6" s="30"/>
      <c r="C6" s="75">
        <v>58294856.090000004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16592076.76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488522</v>
      </c>
    </row>
    <row r="12" spans="1:3" x14ac:dyDescent="0.2">
      <c r="A12" s="61">
        <v>2.4</v>
      </c>
      <c r="B12" s="48" t="s">
        <v>154</v>
      </c>
      <c r="C12" s="76">
        <v>13500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1432100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26540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105588</v>
      </c>
    </row>
    <row r="20" spans="1:3" x14ac:dyDescent="0.2">
      <c r="A20" s="61" t="s">
        <v>470</v>
      </c>
      <c r="B20" s="48" t="s">
        <v>445</v>
      </c>
      <c r="C20" s="76">
        <v>14525826.76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1374254.51</v>
      </c>
    </row>
    <row r="32" spans="1:3" x14ac:dyDescent="0.2">
      <c r="A32" s="61" t="s">
        <v>463</v>
      </c>
      <c r="B32" s="48" t="s">
        <v>352</v>
      </c>
      <c r="C32" s="76">
        <v>1374254.51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43077033.840000004</v>
      </c>
    </row>
    <row r="42" spans="1:3" ht="24" customHeight="1" x14ac:dyDescent="0.2">
      <c r="A42" s="184" t="s">
        <v>506</v>
      </c>
      <c r="B42" s="184"/>
      <c r="C42" s="184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abSelected="1" zoomScale="78" workbookViewId="0">
      <selection activeCell="B23" sqref="B23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81" t="s">
        <v>589</v>
      </c>
      <c r="B1" s="205"/>
      <c r="C1" s="205"/>
      <c r="D1" s="205"/>
      <c r="E1" s="205"/>
      <c r="F1" s="205"/>
      <c r="G1" s="10" t="s">
        <v>486</v>
      </c>
      <c r="H1" s="11">
        <v>2026</v>
      </c>
    </row>
    <row r="2" spans="1:10" ht="18.95" customHeight="1" x14ac:dyDescent="0.2">
      <c r="A2" s="181" t="s">
        <v>497</v>
      </c>
      <c r="B2" s="205"/>
      <c r="C2" s="205"/>
      <c r="D2" s="205"/>
      <c r="E2" s="205"/>
      <c r="F2" s="205"/>
      <c r="G2" s="10" t="s">
        <v>487</v>
      </c>
      <c r="H2" s="11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10" t="s">
        <v>488</v>
      </c>
      <c r="H3" s="11">
        <v>2</v>
      </c>
    </row>
    <row r="4" spans="1:10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110"/>
      <c r="H4" s="110"/>
    </row>
    <row r="5" spans="1:10" x14ac:dyDescent="0.2">
      <c r="A5" s="183" t="s">
        <v>113</v>
      </c>
      <c r="B5" s="183"/>
      <c r="C5" s="183"/>
      <c r="D5" s="183"/>
      <c r="E5" s="183"/>
      <c r="F5" s="183"/>
      <c r="G5" s="183"/>
      <c r="H5" s="183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4" t="s">
        <v>533</v>
      </c>
      <c r="C39" s="204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97050724.239999995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48874795.390000001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9185063.4199999999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57360992.270000003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4" t="s">
        <v>534</v>
      </c>
      <c r="C48" s="204"/>
    </row>
    <row r="49" spans="1:3" x14ac:dyDescent="0.2">
      <c r="B49" s="113" t="s">
        <v>399</v>
      </c>
      <c r="C49" s="112">
        <f>H1</f>
        <v>2026</v>
      </c>
    </row>
    <row r="50" spans="1:3" x14ac:dyDescent="0.2">
      <c r="A50" s="12">
        <v>8210</v>
      </c>
      <c r="B50" s="86" t="s">
        <v>47</v>
      </c>
      <c r="C50" s="142">
        <v>97050724.239999995</v>
      </c>
    </row>
    <row r="51" spans="1:3" x14ac:dyDescent="0.2">
      <c r="A51" s="12">
        <v>8220</v>
      </c>
      <c r="B51" s="86" t="s">
        <v>46</v>
      </c>
      <c r="C51" s="142">
        <v>67519088.599999994</v>
      </c>
    </row>
    <row r="52" spans="1:3" x14ac:dyDescent="0.2">
      <c r="A52" s="12">
        <v>8230</v>
      </c>
      <c r="B52" s="86" t="s">
        <v>576</v>
      </c>
      <c r="C52" s="142">
        <v>30405031.609999999</v>
      </c>
    </row>
    <row r="53" spans="1:3" x14ac:dyDescent="0.2">
      <c r="A53" s="12">
        <v>8240</v>
      </c>
      <c r="B53" s="86" t="s">
        <v>45</v>
      </c>
      <c r="C53" s="142">
        <v>1641811.16</v>
      </c>
    </row>
    <row r="54" spans="1:3" x14ac:dyDescent="0.2">
      <c r="A54" s="12">
        <v>8250</v>
      </c>
      <c r="B54" s="86" t="s">
        <v>44</v>
      </c>
      <c r="C54" s="142">
        <v>0</v>
      </c>
    </row>
    <row r="55" spans="1:3" x14ac:dyDescent="0.2">
      <c r="A55" s="12">
        <v>8260</v>
      </c>
      <c r="B55" s="86" t="s">
        <v>43</v>
      </c>
      <c r="C55" s="142">
        <v>0</v>
      </c>
    </row>
    <row r="56" spans="1:3" x14ac:dyDescent="0.2">
      <c r="A56" s="12">
        <v>8270</v>
      </c>
      <c r="B56" s="86" t="s">
        <v>42</v>
      </c>
      <c r="C56" s="142">
        <v>58294856.090000004</v>
      </c>
    </row>
    <row r="58" spans="1:3" x14ac:dyDescent="0.2">
      <c r="B58" s="4"/>
    </row>
    <row r="59" spans="1:3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2019-02-13T21:19:08Z</cp:lastPrinted>
  <dcterms:created xsi:type="dcterms:W3CDTF">2012-12-11T20:36:24Z</dcterms:created>
  <dcterms:modified xsi:type="dcterms:W3CDTF">2026-07-24T16:15:53Z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